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8"/>
  </bookViews>
  <sheets>
    <sheet name="прил№1" sheetId="1" r:id="rId1"/>
    <sheet name="прил.№2" sheetId="2" r:id="rId2"/>
    <sheet name="прил№3" sheetId="3" r:id="rId3"/>
    <sheet name="прил№4" sheetId="4" r:id="rId4"/>
    <sheet name="пр№5" sheetId="5" r:id="rId5"/>
    <sheet name="пр№6" sheetId="6" r:id="rId6"/>
    <sheet name="пр№7" sheetId="7" r:id="rId7"/>
    <sheet name="пр№8" sheetId="8" r:id="rId8"/>
    <sheet name="пр№9" sheetId="9" r:id="rId9"/>
  </sheets>
  <externalReferences>
    <externalReference r:id="rId12"/>
  </externalReferences>
  <definedNames>
    <definedName name="OLE_LINK1" localSheetId="3">'прил№4'!#REF!</definedName>
    <definedName name="_xlnm.Print_Titles" localSheetId="0">'прил№1'!$12:$14</definedName>
    <definedName name="_xlnm.Print_Area" localSheetId="7">'пр№8'!$A$1:$E$18</definedName>
    <definedName name="_xlnm.Print_Area" localSheetId="1">'прил.№2'!$A$1:$D$46</definedName>
    <definedName name="_xlnm.Print_Area" localSheetId="0">'прил№1'!$A$1:$F$25</definedName>
    <definedName name="_xlnm.Print_Area" localSheetId="3">'прил№4'!$A$1:$M$66</definedName>
  </definedNames>
  <calcPr fullCalcOnLoad="1" refMode="R1C1"/>
</workbook>
</file>

<file path=xl/sharedStrings.xml><?xml version="1.0" encoding="utf-8"?>
<sst xmlns="http://schemas.openxmlformats.org/spreadsheetml/2006/main" count="1919" uniqueCount="468">
  <si>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</si>
  <si>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</si>
  <si>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</si>
  <si>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</si>
  <si>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</si>
  <si>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</si>
  <si>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</si>
  <si>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</si>
  <si>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</si>
  <si>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</si>
  <si>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</si>
  <si>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</si>
  <si>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</si>
  <si>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</si>
  <si>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</si>
  <si>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Сумма</t>
  </si>
  <si>
    <t>Государственные ценные бумаги, номинальная стоимость которых указана в валюте Российской Федерации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</si>
  <si>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</si>
  <si>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</si>
  <si>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Приложение № 1 к Решению</t>
  </si>
  <si>
    <t>Белякинского сельского Совета</t>
  </si>
  <si>
    <t>903 01 05 00 00 00 0000 000</t>
  </si>
  <si>
    <t>903 01 05 00 00 00 0000 500</t>
  </si>
  <si>
    <t>903 01 05 02 00 00 0000 500</t>
  </si>
  <si>
    <t>903 01 05 02 01 00 0000 510</t>
  </si>
  <si>
    <t>903 01 05 02 01 10 0000 510</t>
  </si>
  <si>
    <t>903 01 00 00 00 00 0000 000</t>
  </si>
  <si>
    <t>903 01 05 00 00 00 0000 600</t>
  </si>
  <si>
    <t>903 01 05 02 00 00 0000 600</t>
  </si>
  <si>
    <t>903 01 05 02 01 00 0000 610</t>
  </si>
  <si>
    <t>903 01 05 02 01 10 0000 610</t>
  </si>
  <si>
    <t>6</t>
  </si>
  <si>
    <t>7</t>
  </si>
  <si>
    <t>8</t>
  </si>
  <si>
    <t>9</t>
  </si>
  <si>
    <t>10</t>
  </si>
  <si>
    <t xml:space="preserve">Приложение №2 к  Решению  </t>
  </si>
  <si>
    <t>Код главного админи-стратора</t>
  </si>
  <si>
    <t>Код классификации доходов бюджета</t>
  </si>
  <si>
    <t>903</t>
  </si>
  <si>
    <t>Администрация Белякинского сельсовета</t>
  </si>
  <si>
    <t>1 08 04020 01 4000 110</t>
  </si>
  <si>
    <t>1 08 07175 01 4000 110</t>
  </si>
  <si>
    <t>1 11 05025 10 0000 120</t>
  </si>
  <si>
    <t>1 13 01995 10 0000 130</t>
  </si>
  <si>
    <t>1 13 02065 10 0000 130</t>
  </si>
  <si>
    <t>11</t>
  </si>
  <si>
    <t>1 13 02995 10 0000 130</t>
  </si>
  <si>
    <t>1 14 02053 10 0000 410</t>
  </si>
  <si>
    <t>13</t>
  </si>
  <si>
    <t>1 14 06025 10 0000 430</t>
  </si>
  <si>
    <t>1 16 23051 10 0000 140</t>
  </si>
  <si>
    <t>15</t>
  </si>
  <si>
    <t>1 16 23052 10 0000 140</t>
  </si>
  <si>
    <t>1 16 51040 02 0000 140</t>
  </si>
  <si>
    <t>1 16 90050 10 0000 140</t>
  </si>
  <si>
    <t>1 17 01050 10 0000 180</t>
  </si>
  <si>
    <t>Прочие безвозмездные поступления в бюджеты сельских поселений</t>
  </si>
  <si>
    <t>Приложение № 3 к Решению</t>
  </si>
  <si>
    <t>Перечень главных администраторов источников внутреннего финансирования</t>
  </si>
  <si>
    <t>Код главного администратора</t>
  </si>
  <si>
    <t xml:space="preserve">Код классификации источников финансирования дефицита краевого бюджета 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</si>
  <si>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</si>
  <si>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</si>
  <si>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</si>
  <si>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</si>
  <si>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</si>
  <si>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</si>
  <si>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</si>
  <si>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</si>
  <si>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</si>
  <si>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</si>
  <si>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</si>
  <si>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</si>
  <si>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</si>
  <si>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</si>
  <si>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</si>
  <si>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</si>
  <si>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</si>
  <si>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</si>
  <si>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</si>
  <si>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</si>
  <si>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</si>
  <si>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</si>
  <si>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</si>
  <si>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</si>
  <si>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</si>
  <si>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</si>
  <si>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</si>
  <si>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010</t>
  </si>
  <si>
    <t>100</t>
  </si>
  <si>
    <t>03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</si>
  <si>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</si>
  <si>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</si>
  <si>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</si>
  <si>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</si>
  <si>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</si>
  <si>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</si>
  <si>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</si>
  <si>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</si>
  <si>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</si>
  <si>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</si>
  <si>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</si>
  <si>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</si>
  <si>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</si>
  <si>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</si>
  <si>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</si>
  <si>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</si>
  <si>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</si>
  <si>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</si>
  <si>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</si>
  <si>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995</t>
  </si>
  <si>
    <t>130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</si>
  <si>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</si>
  <si>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</si>
  <si>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</si>
  <si>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</si>
  <si>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Иные межбюджетные трансферты</t>
  </si>
  <si>
    <t>999</t>
  </si>
  <si>
    <t>7514</t>
  </si>
  <si>
    <t>9961</t>
  </si>
  <si>
    <t>Всего</t>
  </si>
  <si>
    <t>(рублей)</t>
  </si>
  <si>
    <t>1 17 05050 10 0000 180</t>
  </si>
  <si>
    <t>Наименование кода классификации доходов бюджета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</si>
  <si>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средства, осуществляющего перевозки опасных, тяжелых и крупногабаритных грузов, зачисляемая в бюджеты поселений (прочие поступления)</t>
  </si>
  <si>
    <t>1 16 32 000100000 140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</si>
  <si>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</si>
  <si>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30</t>
  </si>
  <si>
    <t>35</t>
  </si>
  <si>
    <t>118</t>
  </si>
  <si>
    <t>40</t>
  </si>
  <si>
    <t>49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</si>
  <si>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</si>
  <si>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</si>
  <si>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</si>
  <si>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</si>
  <si>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</si>
  <si>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</si>
  <si>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</si>
  <si>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</si>
  <si>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</si>
  <si>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прочих остатков, субсидий и субвенций и иных межбюджетных трансфертов, имеющих целевое назначение прошлых лет из бюджетов сельских поселений</t>
  </si>
  <si>
    <t>7601</t>
  </si>
  <si>
    <t>8013</t>
  </si>
  <si>
    <t>043</t>
  </si>
  <si>
    <t>7412</t>
  </si>
  <si>
    <t>7508</t>
  </si>
  <si>
    <t>2020 год</t>
  </si>
  <si>
    <t>Прочие неналоговые дходы бюджетов сельских поселений</t>
  </si>
  <si>
    <t>Невыясненные поступления, зачисляемые в бюджеты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</si>
  <si>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</si>
  <si>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1047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</si>
  <si>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по прочим поступлениям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</si>
  <si>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</si>
  <si>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1 11 05035 10 0000 120</t>
  </si>
  <si>
    <t>Перечень главных администраторов доходов бюджета Белякинского сельсовета</t>
  </si>
  <si>
    <t>Администрация Белякинского сельсовета Богучанского района Красноярского края</t>
  </si>
  <si>
    <t>Приложение № 4 к  Решению</t>
  </si>
  <si>
    <t>08</t>
  </si>
  <si>
    <t>04</t>
  </si>
  <si>
    <t>020</t>
  </si>
  <si>
    <t>1040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</si>
  <si>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</si>
  <si>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8012</t>
  </si>
  <si>
    <t>Прочие межбюдженые трансферты, передаваемые бюджетам сельских поселений на сбалансированность</t>
  </si>
  <si>
    <t>033</t>
  </si>
  <si>
    <t>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</si>
  <si>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</si>
  <si>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</si>
  <si>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</t>
  </si>
  <si>
    <t>Земельный налог с организаций</t>
  </si>
  <si>
    <t>040</t>
  </si>
  <si>
    <t>Земелный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</si>
  <si>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</si>
  <si>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Государственная пошлина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</si>
  <si>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</si>
  <si>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</si>
  <si>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</si>
  <si>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</si>
  <si>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</si>
  <si>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990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</si>
  <si>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</si>
  <si>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</si>
  <si>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</si>
  <si>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</si>
  <si>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</si>
  <si>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поселений, на реализацию мероприятий по трудовому воспитанию несовершеннолетних в рамках подпрограммы "Вовлечение молодежи Богучанского района в социальную практику" муниципальной программы "Молодежь Приангарья"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</si>
  <si>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</si>
  <si>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</si>
  <si>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Прочие межбюджетные
 трансферты,передаваемые бюджетам сельских поселений на повышение размеров оплаты труда
 работников бюджетной сферы Красноярского края с 1 января 2018 года на 
4 процента
</t>
  </si>
  <si>
    <t>2 02 15001 10 7601 150</t>
  </si>
  <si>
    <t>2 02 15001 10 8013 150</t>
  </si>
  <si>
    <t>2 02 35118 10 0000 150</t>
  </si>
  <si>
    <t>2 02 49999 10 1040 150</t>
  </si>
  <si>
    <t>2 02 49999 10 9961 150</t>
  </si>
  <si>
    <t>2 02 49999 10 8012 150</t>
  </si>
  <si>
    <t>2 18 60010 10 0000 150</t>
  </si>
  <si>
    <t>2 19 60010 10 0000 150</t>
  </si>
  <si>
    <t>Денежные взыскания налагаемые в возмещение ущерба, причиненного в результате незаконного или нецелевого использования бюджетных средств сельских поселений (в части бюджетов сельских поселений)</t>
  </si>
  <si>
    <t>024</t>
  </si>
  <si>
    <t>2 02 30024 10 7514 150</t>
  </si>
  <si>
    <t>Субвенциии бюджетам сельских поселений на реализацию полномочий по созданию и обеспечению деятельности административных комиссий</t>
  </si>
  <si>
    <t>Субвенции бюджетам  сельских поселений на реализацию полномочий по созданию и обеспечению деятельности административных комиссий</t>
  </si>
  <si>
    <t>Белякинского сельского совета Депутатов</t>
  </si>
  <si>
    <t>от 15 сентября 2017г   № 15-19</t>
  </si>
  <si>
    <t>Приложение № 5 к  Решению</t>
  </si>
  <si>
    <t>Белякинского сельского совета депутатов</t>
  </si>
  <si>
    <t>( рублей)</t>
  </si>
  <si>
    <t>№ п/п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</si>
  <si>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</si>
  <si>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</si>
  <si>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</si>
  <si>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</si>
  <si>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</si>
  <si>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</si>
  <si>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</si>
  <si>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</si>
  <si>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</si>
  <si>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</si>
  <si>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</si>
  <si>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</si>
  <si>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</si>
  <si>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</si>
  <si>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</si>
  <si>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</si>
  <si>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</si>
  <si>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</si>
  <si>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</si>
  <si>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</si>
  <si>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</si>
  <si>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</si>
  <si>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</si>
  <si>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</si>
  <si>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</si>
  <si>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</si>
  <si>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</si>
  <si>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</si>
  <si>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</si>
  <si>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</si>
  <si>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</si>
  <si>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</si>
  <si>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</si>
  <si>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</si>
  <si>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</si>
  <si>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</si>
  <si>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</si>
  <si>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</si>
  <si>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</si>
  <si>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</si>
  <si>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 xml:space="preserve">Молодежная политика 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</si>
  <si>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</si>
  <si>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</si>
  <si>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</si>
  <si>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</si>
  <si>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</si>
  <si>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</si>
  <si>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</si>
  <si>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</si>
  <si>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</si>
  <si>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</si>
  <si>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</si>
  <si>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</si>
  <si>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</si>
  <si>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</si>
  <si>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ВСЕГО</t>
  </si>
  <si>
    <t/>
  </si>
  <si>
    <t>Приложение № 2 к Решению</t>
  </si>
  <si>
    <t>Приложение № 6 к  Решению</t>
  </si>
  <si>
    <t>Ведомственная структура расходов бюджета Белякинского сельсовета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</si>
  <si>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</si>
  <si>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</si>
  <si>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</si>
  <si>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</si>
  <si>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</si>
  <si>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</si>
  <si>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</si>
  <si>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8010060000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</si>
  <si>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</si>
  <si>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
  </t>
  </si>
  <si>
    <t>Оплата стоимости проезда в отпуск в соответствии с законодательством, высшего должностного лица муниципального образования в рамках непрограммных расходов органов местного самоуправления</t>
  </si>
  <si>
    <t>8010067000</t>
  </si>
  <si>
    <t>Непрограммные расходы на обеспечение деятельности органов местного самоуправления</t>
  </si>
  <si>
    <t>8000000000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</si>
  <si>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</si>
  <si>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8030000000</t>
  </si>
  <si>
    <t>8030060000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</si>
  <si>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</si>
  <si>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</si>
  <si>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Обеспечение деятельности местных администраций в рамках непрограммных расходов органов местного самоуправления</t>
  </si>
  <si>
    <t>8020000000</t>
  </si>
  <si>
    <t>Руководство и управление в сфере установленных функций в рамках непрограммных расходов органов местного самоуправления</t>
  </si>
  <si>
    <t>8020060000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</si>
  <si>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</si>
  <si>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</si>
  <si>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</si>
  <si>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</si>
  <si>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</si>
  <si>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</si>
  <si>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</si>
  <si>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8020061000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</si>
  <si>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</si>
  <si>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8020067000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</si>
  <si>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</si>
  <si>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802006Б000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</si>
  <si>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</si>
  <si>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802006Г000</t>
  </si>
  <si>
    <t>Расходы на приобретение основных средств в рамках непрограммных расходов органов местного самоуправления</t>
  </si>
  <si>
    <t>802006Ф000</t>
  </si>
  <si>
    <t>200</t>
  </si>
  <si>
    <t>Другие непрограммные расходы органов местного самоуправления</t>
  </si>
  <si>
    <t>9000000000</t>
  </si>
  <si>
    <t>Отдельные мероприятия в рамках непрограммных расходов органов местного самоуправления</t>
  </si>
  <si>
    <t>9090000000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</si>
  <si>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</t>
  </si>
  <si>
    <t>90900Ч0010</t>
  </si>
  <si>
    <t xml:space="preserve">Межбюджетные трансферты
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</si>
  <si>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</si>
  <si>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90900Ч0060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</si>
  <si>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</si>
  <si>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</si>
  <si>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 xml:space="preserve">Обеспечение проведения выборов и референдумов
</t>
  </si>
  <si>
    <t>Проведение выборов и референдумов в рамках непрограммных расходов органов местного самоуправления</t>
  </si>
  <si>
    <t>9020080000</t>
  </si>
  <si>
    <t xml:space="preserve">Иные бюджетные ассигнования
</t>
  </si>
  <si>
    <t>Специальные расходы</t>
  </si>
  <si>
    <t>880</t>
  </si>
  <si>
    <t>Резервные фонды местных администраций в рамках непрограммных расходов органов местного самоуправления</t>
  </si>
  <si>
    <t>Резервные средства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</si>
  <si>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</si>
  <si>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8020075140</t>
  </si>
  <si>
    <t>Муниципальная программа "Белякинский комфорт"</t>
  </si>
  <si>
    <t xml:space="preserve">Подпрограмма " Участие в предупреждении и ликвидации последствий чрезвычайных ситуаций в границах поселения и обеспечение первичных мер пожарной безопасности в границах населенных пунктов поселения
</t>
  </si>
  <si>
    <t>Закупка товаров, работ и услуг для государственных (муниципальных) нужд</t>
  </si>
  <si>
    <t>2320080010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</si>
  <si>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</si>
  <si>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8060051180</t>
  </si>
  <si>
    <t>8020051180</t>
  </si>
  <si>
    <t>Отдельные мероприятия в рамках подпрограммы 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</t>
  </si>
  <si>
    <t>23200S4120</t>
  </si>
  <si>
    <t>230000000</t>
  </si>
  <si>
    <t>Софинансирование за счет средств местного бюджета расходов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в рамках программы "Белякинский комфорт"</t>
  </si>
  <si>
    <t>23300S5080</t>
  </si>
  <si>
    <t>Мероприятия по содержанию автомобильных дорог в рамках подпрограммы "Благоустройство МО Белякинский сельсовет" муниципальной программы "Белякинский комфорт"</t>
  </si>
  <si>
    <t>Подпрограмма "Жилищное хозяйство муниципального образования Белякинский сельсовет"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</si>
  <si>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</si>
  <si>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90900Ш0000</t>
  </si>
  <si>
    <t>Подпрограмма "Благоустройство территории муниципального образования Белякинский сельсовет"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</si>
  <si>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</si>
  <si>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</si>
  <si>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233008Э040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</si>
  <si>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</si>
  <si>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ликвидации несанкционированных свалок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</si>
  <si>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</si>
  <si>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</si>
  <si>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90900Ч0050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</si>
  <si>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</si>
  <si>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казенных учреждений
</t>
  </si>
  <si>
    <t>Подпрограмма "Развитие культуры и спорта на территории МО Белякинский сельсовет"</t>
  </si>
  <si>
    <t>Мероприятия в области культуры в рамках подпрограммы "Развитие культуры и спорта" муниципальной программы "Белякинский комфорт"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</si>
  <si>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</si>
  <si>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</si>
  <si>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</si>
  <si>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Подпрограмма "Развитие культуры и спорта на территории МО Белякински сельсовет"</t>
  </si>
  <si>
    <t>Мероприятия в области физической культуры в рамках подпрограммы "Развитие культуры и спорта" муниципальной программы "Белякинский комфорт"</t>
  </si>
  <si>
    <t>2340080020</t>
  </si>
  <si>
    <t>Расходы на выплаты персоналу казенных учреждений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</si>
  <si>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культуры и спорта" муниципальной программы "Белякинский комфорт"</t>
  </si>
  <si>
    <t>2340081020</t>
  </si>
  <si>
    <t>Расходы на приобретение основных средств в рамках подпрограммы "Развитие культуры и спорта" муниципальной программы "Белякинский комфорт"</t>
  </si>
  <si>
    <t>234008Ф000</t>
  </si>
  <si>
    <t>Условно-утверждаемые расходы</t>
  </si>
  <si>
    <t>Приложение № 6 к Решению</t>
  </si>
  <si>
    <t>Приложение № 7 к Решению</t>
  </si>
  <si>
    <t>Подпрограмма "Жилищно-коммунальное хозяйство муниципального образования Белякинский сельсовет"</t>
  </si>
  <si>
    <t>Отдельные мероприятия в рамках подпрограммы "Жилищное хозяйство муниципального образования Белякинский сельсовет" муниципальной программы "Белякинский комфорт"</t>
  </si>
  <si>
    <t>Подпрограмма "УЧАСТИЕ В ПРЕДУПРЕЖДЕНИИ И ЛИКВИДАЦИИ ПОСЛЕДСТВИЙ ЧРЕЗВЫЧАЙНЫХ СИТУАЦИЙ И ОБЕСПЕЧЕНИЕ ПЕРВИЧНЫХ МЕР ПОЖАРНОЙ БЕЗОПАСНОСТИ В ГРАНИЦАХ ПОСЕЛЕНИЯ»</t>
  </si>
  <si>
    <t>23200S4121</t>
  </si>
  <si>
    <t>Отдельные мероприятия в рамках подпрограммы ""Участие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сельсовет"" муниципальной программы "Белякинский комфорт"</t>
  </si>
  <si>
    <t>Мероприятия в области создания условий для противодействия терроризму, охране жизни и здоровью граждан в рамках подпрограммы " Участие в предупреждении и ликвидации последствий чрезвычайных ситуаций в границах поселения и обеспечение первичных мер пожарной безопасности в границах населенных пунктов поселения" муниципальной программы Белякинского сельсовета "Белякинский комфорт"</t>
  </si>
  <si>
    <t>Мероприятия в области культуры в рамках подпрограммы "Развитие культуры и спорта на территории МО Белякински сельсовет" муниципальной программы "Белякинский комфорт"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</si>
  <si>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</si>
  <si>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</si>
  <si>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</si>
  <si>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</si>
  <si>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</si>
  <si>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Приложение № 8 к Решению</t>
  </si>
  <si>
    <t>Белякинского сельского Совета депутатов</t>
  </si>
  <si>
    <t>Перечень   публичных нормативных обязательств</t>
  </si>
  <si>
    <t>в рублях</t>
  </si>
  <si>
    <t xml:space="preserve">Наименование </t>
  </si>
  <si>
    <t>1.</t>
  </si>
  <si>
    <t>Социальная политика</t>
  </si>
  <si>
    <t>Решение Белякинского сельского Совета депутатов от 28.12.2017г № 34/1-19 "О порядке
назначения, перерасчета размера и выплаты пенсии за выслугу лет 
лицам, замещавшим должности муниципальной службы 
в муниципальном образовании Белякинский сельсовет"</t>
  </si>
  <si>
    <t>1.1</t>
  </si>
  <si>
    <t>Пенсии за выслугу лет лицам,замещающим должности муниципальной службы муниципального образования Белякинский сельсовет</t>
  </si>
  <si>
    <t>ИТОГО</t>
  </si>
  <si>
    <t xml:space="preserve"> Приложение № 9 к Решению</t>
  </si>
  <si>
    <t>Верхний предел</t>
  </si>
  <si>
    <t xml:space="preserve">                   рублей</t>
  </si>
  <si>
    <t>на 1 января 2021 года</t>
  </si>
  <si>
    <t>на 1 января 2022 года</t>
  </si>
  <si>
    <t>Муниципальный внутренний долг Белякинского сельсовета, всего</t>
  </si>
  <si>
    <t>кредиты полученные Белякинским сельсоветом от кредитных организаций</t>
  </si>
  <si>
    <t>Бюджетные кредиты, привлеченные в бюджет Белякинского сельсовета от других бджетов бюджетной система РФ</t>
  </si>
  <si>
    <t>Муниципальные ценные бумаги Белякинского сельсовета</t>
  </si>
  <si>
    <t>Муниципальные гарантии (поручительства) Белякинского сельсовета</t>
  </si>
  <si>
    <t>2 07 05030 10 0000 150</t>
  </si>
  <si>
    <t>2 08 05000 10 0000 150</t>
  </si>
  <si>
    <t>Финансовое управление администрации Богучанского района</t>
  </si>
  <si>
    <t>890</t>
  </si>
  <si>
    <t>Невыясненные поступления, зачисляемые в бюджеты поселений</t>
  </si>
  <si>
    <t>1 17 01050 10 0000 150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</si>
  <si>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</si>
  <si>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</si>
  <si>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</si>
  <si>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</si>
  <si>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Приложение № 3 к  Решению</t>
  </si>
  <si>
    <t>18</t>
  </si>
  <si>
    <t>60</t>
  </si>
  <si>
    <t>9911</t>
  </si>
  <si>
    <t>4000</t>
  </si>
  <si>
    <t>Прочие доходы от компенсации затрат бюджетов муниципальных районов (возмещение расходов на выплату страхового обеспечения)</t>
  </si>
  <si>
    <t>1021</t>
  </si>
  <si>
    <t>от  " 12  " апреля 2019 г. № 3-37</t>
  </si>
  <si>
    <t>от  "  12   " сентября 2019 г. № 10-37</t>
  </si>
  <si>
    <t xml:space="preserve">от  " 12 " сентября 2019г. № 10-37 </t>
  </si>
  <si>
    <t>Приложение № 5 к Решению</t>
  </si>
  <si>
    <t>от  "  12 " сентября 2019г. №  10-37</t>
  </si>
  <si>
    <t xml:space="preserve">от  "    " декабря 2019 г. № </t>
  </si>
  <si>
    <t>Источники внутреннего финансирования дефицита бюджета Белякинского сельсовета на 2020 год                              и плановый период 2021-2022 годов</t>
  </si>
  <si>
    <t>2022 год</t>
  </si>
  <si>
    <t xml:space="preserve">от "     " декабря 2019 г.  №  </t>
  </si>
  <si>
    <t xml:space="preserve"> от "      "декабря 2019г №  </t>
  </si>
  <si>
    <t>бюджета Белякинского сельсовета на 2020 год и плановый период 2021-2022 годов</t>
  </si>
  <si>
    <t xml:space="preserve">от  "    " декабря 2019 года № </t>
  </si>
  <si>
    <t>Доходы бюджета Белякинского сельсовета на 2020 год и плановый период 2021-2022 годов</t>
  </si>
  <si>
    <t>2022год</t>
  </si>
  <si>
    <t xml:space="preserve">от  "     " декабря 2019г. № </t>
  </si>
  <si>
    <t xml:space="preserve">        Распределение бюджетных ассигнований  по разделам и подразделам бюджетной классификации расходов бюджетов Российской Федерации на 2020 год и плановый период 2021-2022 годов</t>
  </si>
  <si>
    <t xml:space="preserve">от  "    " сентября 2020г. № </t>
  </si>
  <si>
    <t xml:space="preserve">от  "    " декабря 2019г. № </t>
  </si>
  <si>
    <t>на 2020 год и плановый период 2021 - 2022 года</t>
  </si>
  <si>
    <t xml:space="preserve">№   от "     " декабря 2019г </t>
  </si>
  <si>
    <t xml:space="preserve">финансируемых за счет средств местного бюджета на 2020 год и плановый период 2021-2022 годы           </t>
  </si>
  <si>
    <t xml:space="preserve">от "     " декабря 2019г № </t>
  </si>
  <si>
    <t>и проект структуры муниципального внутреннего долга Белякинского сельсовета по состоянию на  1 января 2021 года, на 1 января 2022 года и на 1 января 2023 года</t>
  </si>
  <si>
    <t>Субвенции местным бюджетам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</si>
  <si>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 (за счет районного бюджета)</t>
  </si>
  <si>
    <t>Дотации бюджетам сельских поселений на выравнивание бюджетной обеспеченности (за счет регионального бюджета субъекта РФ)</t>
  </si>
  <si>
    <t>Софинансирование расходов на обеспечение первичных мер пожарной безопасности сельских поселений в рамках подпрограммы"обеспечение пожарной безопасности на территории МО Белякинский сельсовет" муниципальной программы "Белякинский комфорт"</t>
  </si>
  <si>
    <t>20</t>
  </si>
  <si>
    <t>Субсидии бюджетам бюджетной системы Российской Федерации (межбюджетные субсидии)</t>
  </si>
  <si>
    <t>29</t>
  </si>
  <si>
    <t>Прочие субсидии</t>
  </si>
  <si>
    <t>Прочие субсидии бюджетам сельских поселений</t>
  </si>
  <si>
    <t>Прочие субсидии,передаваемые бюджетам сельских поселений, на обеспечение первичных мер пожарной безопасности</t>
  </si>
  <si>
    <t>Прочие субсидии, передаваемые бюджетам сельских поселений, на содержание дорог общего пользования</t>
  </si>
  <si>
    <t>Прочие    субсидии,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</si>
  <si>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2 02 29999 10 7412 150</t>
  </si>
  <si>
    <t>2 02 29999 10 7508 150</t>
  </si>
  <si>
    <t>Прочие субсидии,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</si>
  <si>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   субсидии,передаваемые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</si>
  <si>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2 02 29 999 10 1021 150</t>
  </si>
  <si>
    <t>Обеспечение первичных мер пожарной безопасности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</si>
  <si>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на 1 января 2023 года</t>
  </si>
  <si>
    <t xml:space="preserve">Распределение бюджетных ассигнований по целевым статьям (муниципальным программам Белякинского сельсовета и непрограммным направлениям деятельности), группам и подгруппам видов расходов, разделам,  подразделам классификации расходов бюджета Белякинского сельсовета на 2020 год и плановый период  2021 - 2022 годов </t>
  </si>
  <si>
    <t>Расходы на осуществление дорожной деятельности в отношении автодорого общего пользования местного значения в рамках подпрограммы "Благоустройство МО Белякинский сельсовет" муниципальной программы "Белякинский кмфорт"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</si>
</sst>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0.0"/>
    <numFmt numFmtId="184" formatCode="?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 quotePrefix="1">
      <alignment wrapText="1"/>
      <protection/>
    </xf>
    <xf numFmtId="17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/>
    </xf>
    <xf numFmtId="172" fontId="2" fillId="0" borderId="0" xfId="0" applyNumberFormat="1" applyFont="1" applyFill="1" applyAlignment="1">
      <alignment wrapText="1"/>
    </xf>
    <xf numFmtId="172" fontId="3" fillId="0" borderId="0" xfId="0" applyNumberFormat="1" applyFont="1" applyFill="1" applyAlignment="1">
      <alignment vertical="top" wrapText="1"/>
    </xf>
    <xf numFmtId="49" fontId="69" fillId="33" borderId="0" xfId="0" applyNumberFormat="1" applyFont="1" applyFill="1" applyBorder="1" applyAlignment="1" quotePrefix="1">
      <alignment horizontal="center" vertical="center"/>
    </xf>
    <xf numFmtId="49" fontId="69" fillId="0" borderId="0" xfId="0" applyNumberFormat="1" applyFont="1" applyBorder="1" applyAlignment="1" quotePrefix="1">
      <alignment horizontal="center" vertical="center"/>
    </xf>
    <xf numFmtId="49" fontId="7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0" fillId="0" borderId="0" xfId="0" applyFont="1" applyAlignment="1">
      <alignment/>
    </xf>
    <xf numFmtId="49" fontId="7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72" fillId="0" borderId="10" xfId="0" applyNumberFormat="1" applyFont="1" applyBorder="1" applyAlignment="1">
      <alignment vertical="top" wrapText="1"/>
    </xf>
    <xf numFmtId="49" fontId="70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Fill="1" applyAlignment="1" quotePrefix="1">
      <alignment horizontal="left" wrapText="1"/>
    </xf>
    <xf numFmtId="49" fontId="9" fillId="0" borderId="0" xfId="0" applyNumberFormat="1" applyFont="1" applyAlignment="1" quotePrefix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horizontal="left" vertical="top"/>
    </xf>
    <xf numFmtId="0" fontId="72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 quotePrefix="1">
      <alignment horizontal="left" wrapText="1"/>
    </xf>
    <xf numFmtId="0" fontId="72" fillId="33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top"/>
    </xf>
    <xf numFmtId="49" fontId="73" fillId="0" borderId="10" xfId="0" applyNumberFormat="1" applyFont="1" applyBorder="1" applyAlignment="1">
      <alignment horizontal="center" vertical="top"/>
    </xf>
    <xf numFmtId="49" fontId="73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2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73" fillId="0" borderId="14" xfId="0" applyNumberFormat="1" applyFont="1" applyBorder="1" applyAlignment="1" quotePrefix="1">
      <alignment horizontal="left" vertical="top" wrapText="1"/>
    </xf>
    <xf numFmtId="0" fontId="73" fillId="0" borderId="15" xfId="0" applyNumberFormat="1" applyFont="1" applyBorder="1" applyAlignment="1" quotePrefix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73" fillId="0" borderId="14" xfId="0" applyNumberFormat="1" applyFont="1" applyBorder="1" applyAlignment="1">
      <alignment horizontal="left" vertical="top" wrapText="1"/>
    </xf>
    <xf numFmtId="0" fontId="74" fillId="0" borderId="16" xfId="0" applyNumberFormat="1" applyFont="1" applyBorder="1" applyAlignment="1" quotePrefix="1">
      <alignment vertical="top" wrapText="1"/>
    </xf>
    <xf numFmtId="0" fontId="74" fillId="0" borderId="15" xfId="0" applyNumberFormat="1" applyFont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5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74" fillId="0" borderId="15" xfId="0" applyNumberFormat="1" applyFont="1" applyFill="1" applyBorder="1" applyAlignment="1" quotePrefix="1">
      <alignment horizontal="center" vertical="top" wrapText="1"/>
    </xf>
    <xf numFmtId="0" fontId="73" fillId="0" borderId="15" xfId="0" applyNumberFormat="1" applyFont="1" applyFill="1" applyBorder="1" applyAlignment="1" quotePrefix="1">
      <alignment horizontal="center" vertical="top" wrapText="1"/>
    </xf>
    <xf numFmtId="49" fontId="2" fillId="0" borderId="17" xfId="57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74" fillId="0" borderId="15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57" applyNumberFormat="1" applyFont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quotePrefix="1">
      <alignment horizontal="left" vertical="top" wrapText="1"/>
    </xf>
    <xf numFmtId="0" fontId="73" fillId="33" borderId="15" xfId="0" applyNumberFormat="1" applyFont="1" applyFill="1" applyBorder="1" applyAlignment="1" quotePrefix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69" fillId="0" borderId="15" xfId="0" applyNumberFormat="1" applyFont="1" applyFill="1" applyBorder="1" applyAlignment="1" quotePrefix="1">
      <alignment horizontal="left" vertical="top" wrapText="1"/>
    </xf>
    <xf numFmtId="0" fontId="73" fillId="0" borderId="14" xfId="0" applyNumberFormat="1" applyFont="1" applyFill="1" applyBorder="1" applyAlignment="1" quotePrefix="1">
      <alignment horizontal="left" vertical="top" wrapText="1"/>
    </xf>
    <xf numFmtId="0" fontId="73" fillId="0" borderId="20" xfId="0" applyNumberFormat="1" applyFont="1" applyFill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left" vertical="center" wrapText="1"/>
    </xf>
    <xf numFmtId="184" fontId="2" fillId="0" borderId="17" xfId="57" applyNumberFormat="1" applyFont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>
      <alignment horizontal="center" vertical="top" wrapText="1"/>
    </xf>
    <xf numFmtId="184" fontId="2" fillId="0" borderId="12" xfId="0" applyNumberFormat="1" applyFont="1" applyBorder="1" applyAlignment="1">
      <alignment horizontal="left" vertical="center" wrapText="1"/>
    </xf>
    <xf numFmtId="49" fontId="73" fillId="0" borderId="15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73" fillId="0" borderId="14" xfId="0" applyNumberFormat="1" applyFont="1" applyFill="1" applyBorder="1" applyAlignment="1">
      <alignment horizontal="left" vertical="top" wrapText="1"/>
    </xf>
    <xf numFmtId="49" fontId="16" fillId="33" borderId="12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74" fillId="0" borderId="15" xfId="0" applyNumberFormat="1" applyFont="1" applyFill="1" applyBorder="1" applyAlignment="1" quotePrefix="1">
      <alignment horizontal="center" vertical="top" wrapText="1"/>
    </xf>
    <xf numFmtId="2" fontId="0" fillId="0" borderId="0" xfId="0" applyNumberFormat="1" applyFont="1" applyFill="1" applyAlignment="1">
      <alignment/>
    </xf>
    <xf numFmtId="0" fontId="73" fillId="0" borderId="0" xfId="0" applyNumberFormat="1" applyFont="1" applyFill="1" applyBorder="1" applyAlignment="1" quotePrefix="1">
      <alignment horizontal="center" vertical="top" wrapText="1"/>
    </xf>
    <xf numFmtId="0" fontId="76" fillId="0" borderId="14" xfId="0" applyNumberFormat="1" applyFont="1" applyFill="1" applyBorder="1" applyAlignment="1" quotePrefix="1">
      <alignment horizontal="left" vertical="top" wrapText="1"/>
    </xf>
    <xf numFmtId="184" fontId="2" fillId="0" borderId="10" xfId="0" applyNumberFormat="1" applyFont="1" applyFill="1" applyBorder="1" applyAlignment="1">
      <alignment horizontal="left" vertical="top" wrapText="1"/>
    </xf>
    <xf numFmtId="0" fontId="74" fillId="0" borderId="14" xfId="0" applyNumberFormat="1" applyFont="1" applyFill="1" applyBorder="1" applyAlignment="1" quotePrefix="1">
      <alignment horizontal="left" vertical="top" wrapText="1"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0" fontId="73" fillId="0" borderId="16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6" fillId="33" borderId="15" xfId="0" applyNumberFormat="1" applyFont="1" applyFill="1" applyBorder="1" applyAlignment="1" quotePrefix="1">
      <alignment horizontal="center" vertical="top" wrapText="1"/>
    </xf>
    <xf numFmtId="0" fontId="77" fillId="33" borderId="15" xfId="0" applyNumberFormat="1" applyFont="1" applyFill="1" applyBorder="1" applyAlignment="1" quotePrefix="1">
      <alignment horizontal="center" vertical="top" wrapText="1"/>
    </xf>
    <xf numFmtId="0" fontId="74" fillId="33" borderId="15" xfId="0" applyNumberFormat="1" applyFont="1" applyFill="1" applyBorder="1" applyAlignment="1" quotePrefix="1">
      <alignment horizontal="center" vertical="top" wrapText="1"/>
    </xf>
    <xf numFmtId="49" fontId="74" fillId="33" borderId="15" xfId="0" applyNumberFormat="1" applyFont="1" applyFill="1" applyBorder="1" applyAlignment="1" quotePrefix="1">
      <alignment horizontal="center" vertical="top" wrapText="1"/>
    </xf>
    <xf numFmtId="0" fontId="73" fillId="33" borderId="15" xfId="0" applyNumberFormat="1" applyFont="1" applyFill="1" applyBorder="1" applyAlignment="1" quotePrefix="1">
      <alignment horizontal="center" vertical="top" wrapText="1"/>
    </xf>
    <xf numFmtId="49" fontId="73" fillId="33" borderId="15" xfId="0" applyNumberFormat="1" applyFont="1" applyFill="1" applyBorder="1" applyAlignment="1" quotePrefix="1">
      <alignment horizontal="center" vertical="top" wrapText="1"/>
    </xf>
    <xf numFmtId="0" fontId="73" fillId="33" borderId="14" xfId="0" applyNumberFormat="1" applyFont="1" applyFill="1" applyBorder="1" applyAlignment="1" quotePrefix="1">
      <alignment horizontal="left" vertical="top" wrapText="1"/>
    </xf>
    <xf numFmtId="49" fontId="73" fillId="33" borderId="15" xfId="0" applyNumberFormat="1" applyFont="1" applyFill="1" applyBorder="1" applyAlignment="1">
      <alignment horizontal="center" vertical="top" wrapText="1"/>
    </xf>
    <xf numFmtId="0" fontId="74" fillId="33" borderId="14" xfId="0" applyNumberFormat="1" applyFont="1" applyFill="1" applyBorder="1" applyAlignment="1">
      <alignment horizontal="left" vertical="top" wrapText="1"/>
    </xf>
    <xf numFmtId="0" fontId="73" fillId="33" borderId="15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vertical="top" wrapText="1"/>
    </xf>
    <xf numFmtId="0" fontId="2" fillId="0" borderId="12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74" fillId="33" borderId="21" xfId="0" applyNumberFormat="1" applyFont="1" applyFill="1" applyBorder="1" applyAlignment="1" quotePrefix="1">
      <alignment horizontal="center" vertical="top" wrapText="1"/>
    </xf>
    <xf numFmtId="49" fontId="74" fillId="33" borderId="21" xfId="0" applyNumberFormat="1" applyFont="1" applyFill="1" applyBorder="1" applyAlignment="1" quotePrefix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73" fillId="33" borderId="21" xfId="0" applyNumberFormat="1" applyFont="1" applyFill="1" applyBorder="1" applyAlignment="1" quotePrefix="1">
      <alignment horizontal="center" vertical="top" wrapText="1"/>
    </xf>
    <xf numFmtId="49" fontId="73" fillId="33" borderId="22" xfId="0" applyNumberFormat="1" applyFont="1" applyFill="1" applyBorder="1" applyAlignment="1" quotePrefix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73" fillId="33" borderId="21" xfId="0" applyNumberFormat="1" applyFont="1" applyFill="1" applyBorder="1" applyAlignment="1" quotePrefix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77" fillId="0" borderId="14" xfId="0" applyNumberFormat="1" applyFont="1" applyFill="1" applyBorder="1" applyAlignment="1" quotePrefix="1">
      <alignment horizontal="left" vertical="top" wrapText="1"/>
    </xf>
    <xf numFmtId="49" fontId="13" fillId="33" borderId="18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84" fontId="2" fillId="33" borderId="12" xfId="0" applyNumberFormat="1" applyFont="1" applyFill="1" applyBorder="1" applyAlignment="1">
      <alignment horizontal="left" vertical="center" wrapText="1"/>
    </xf>
    <xf numFmtId="0" fontId="73" fillId="33" borderId="14" xfId="0" applyNumberFormat="1" applyFont="1" applyFill="1" applyBorder="1" applyAlignment="1">
      <alignment horizontal="left" vertical="top" wrapText="1"/>
    </xf>
    <xf numFmtId="0" fontId="74" fillId="33" borderId="16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18" fillId="0" borderId="0" xfId="54" applyNumberFormat="1" applyFont="1" applyAlignment="1" applyProtection="1">
      <alignment horizontal="right" vertical="center"/>
      <protection hidden="1"/>
    </xf>
    <xf numFmtId="0" fontId="3" fillId="0" borderId="0" xfId="54" applyFont="1" applyAlignment="1" applyProtection="1">
      <alignment vertical="center" wrapText="1"/>
      <protection hidden="1"/>
    </xf>
    <xf numFmtId="0" fontId="8" fillId="0" borderId="0" xfId="55" applyFont="1" applyFill="1" applyBorder="1" applyAlignment="1">
      <alignment horizontal="center" vertical="top" wrapText="1"/>
      <protection/>
    </xf>
    <xf numFmtId="0" fontId="17" fillId="0" borderId="10" xfId="0" applyFont="1" applyBorder="1" applyAlignment="1">
      <alignment/>
    </xf>
    <xf numFmtId="0" fontId="17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center" vertical="center"/>
    </xf>
    <xf numFmtId="0" fontId="5" fillId="0" borderId="0" xfId="55" applyFont="1">
      <alignment/>
      <protection/>
    </xf>
    <xf numFmtId="0" fontId="2" fillId="0" borderId="10" xfId="0" applyFont="1" applyBorder="1" applyAlignment="1">
      <alignment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49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6" fillId="0" borderId="10" xfId="55" applyNumberFormat="1" applyFont="1" applyFill="1" applyBorder="1" applyAlignment="1" applyProtection="1">
      <alignment wrapText="1"/>
      <protection hidden="1"/>
    </xf>
    <xf numFmtId="0" fontId="16" fillId="0" borderId="10" xfId="55" applyNumberFormat="1" applyFont="1" applyFill="1" applyBorder="1" applyAlignment="1" applyProtection="1">
      <alignment wrapText="1"/>
      <protection hidden="1"/>
    </xf>
    <xf numFmtId="2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1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0" fillId="0" borderId="0" xfId="55" applyNumberFormat="1" applyFont="1" applyFill="1" applyBorder="1" applyAlignment="1" applyProtection="1">
      <alignment horizontal="center" wrapText="1"/>
      <protection hidden="1"/>
    </xf>
    <xf numFmtId="4" fontId="5" fillId="0" borderId="0" xfId="55" applyNumberFormat="1" applyFont="1" applyFill="1" applyBorder="1" applyAlignment="1" applyProtection="1">
      <alignment/>
      <protection hidden="1"/>
    </xf>
    <xf numFmtId="49" fontId="5" fillId="0" borderId="0" xfId="55" applyNumberFormat="1" applyFont="1" applyFill="1" applyBorder="1" applyAlignment="1" applyProtection="1">
      <alignment wrapText="1"/>
      <protection hidden="1"/>
    </xf>
    <xf numFmtId="49" fontId="5" fillId="0" borderId="0" xfId="55" applyNumberFormat="1" applyFont="1" applyFill="1" applyBorder="1" applyAlignment="1" applyProtection="1">
      <alignment horizontal="center"/>
      <protection hidden="1"/>
    </xf>
    <xf numFmtId="49" fontId="20" fillId="0" borderId="0" xfId="55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70" fillId="0" borderId="24" xfId="0" applyFont="1" applyBorder="1" applyAlignment="1">
      <alignment horizontal="center" wrapText="1"/>
    </xf>
    <xf numFmtId="0" fontId="70" fillId="0" borderId="24" xfId="0" applyFont="1" applyBorder="1" applyAlignment="1">
      <alignment horizontal="right" wrapText="1"/>
    </xf>
    <xf numFmtId="0" fontId="72" fillId="0" borderId="10" xfId="0" applyFont="1" applyBorder="1" applyAlignment="1">
      <alignment/>
    </xf>
    <xf numFmtId="0" fontId="78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wrapText="1"/>
    </xf>
    <xf numFmtId="4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 wrapText="1"/>
    </xf>
    <xf numFmtId="1" fontId="73" fillId="33" borderId="10" xfId="0" applyNumberFormat="1" applyFont="1" applyFill="1" applyBorder="1" applyAlignment="1">
      <alignment horizontal="center" vertical="top"/>
    </xf>
    <xf numFmtId="0" fontId="2" fillId="33" borderId="25" xfId="0" applyNumberFormat="1" applyFont="1" applyFill="1" applyBorder="1" applyAlignment="1">
      <alignment horizontal="left" wrapText="1"/>
    </xf>
    <xf numFmtId="49" fontId="72" fillId="0" borderId="10" xfId="0" applyNumberFormat="1" applyFont="1" applyBorder="1" applyAlignment="1">
      <alignment horizontal="center" vertical="top"/>
    </xf>
    <xf numFmtId="3" fontId="2" fillId="0" borderId="0" xfId="54" applyNumberFormat="1" applyFont="1" applyAlignment="1" applyProtection="1">
      <alignment horizontal="right"/>
      <protection hidden="1"/>
    </xf>
    <xf numFmtId="0" fontId="5" fillId="33" borderId="25" xfId="0" applyNumberFormat="1" applyFont="1" applyFill="1" applyBorder="1" applyAlignment="1">
      <alignment horizontal="left" wrapText="1"/>
    </xf>
    <xf numFmtId="3" fontId="0" fillId="0" borderId="0" xfId="54" applyNumberFormat="1" applyFont="1" applyAlignment="1" applyProtection="1">
      <alignment horizontal="right"/>
      <protection hidden="1"/>
    </xf>
    <xf numFmtId="0" fontId="2" fillId="0" borderId="10" xfId="0" applyNumberFormat="1" applyFont="1" applyBorder="1" applyAlignment="1">
      <alignment horizontal="left" vertical="center" wrapText="1"/>
    </xf>
    <xf numFmtId="3" fontId="0" fillId="0" borderId="0" xfId="54" applyNumberFormat="1" applyFont="1" applyAlignment="1" applyProtection="1">
      <alignment/>
      <protection hidden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4" fontId="2" fillId="0" borderId="26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171" fontId="73" fillId="33" borderId="15" xfId="65" applyFont="1" applyFill="1" applyBorder="1" applyAlignment="1">
      <alignment horizontal="right" wrapText="1"/>
    </xf>
    <xf numFmtId="171" fontId="2" fillId="0" borderId="10" xfId="65" applyFont="1" applyFill="1" applyBorder="1" applyAlignment="1">
      <alignment horizontal="right" wrapText="1"/>
    </xf>
    <xf numFmtId="171" fontId="2" fillId="0" borderId="10" xfId="65" applyFont="1" applyBorder="1" applyAlignment="1" applyProtection="1">
      <alignment horizontal="right" wrapText="1"/>
      <protection/>
    </xf>
    <xf numFmtId="171" fontId="73" fillId="33" borderId="27" xfId="65" applyFont="1" applyFill="1" applyBorder="1" applyAlignment="1">
      <alignment horizontal="right" wrapText="1"/>
    </xf>
    <xf numFmtId="171" fontId="73" fillId="33" borderId="15" xfId="65" applyFont="1" applyFill="1" applyBorder="1" applyAlignment="1" quotePrefix="1">
      <alignment horizontal="right" wrapText="1"/>
    </xf>
    <xf numFmtId="171" fontId="2" fillId="0" borderId="18" xfId="65" applyFont="1" applyFill="1" applyBorder="1" applyAlignment="1">
      <alignment horizontal="right" vertical="top" wrapText="1"/>
    </xf>
    <xf numFmtId="171" fontId="74" fillId="33" borderId="15" xfId="65" applyFont="1" applyFill="1" applyBorder="1" applyAlignment="1">
      <alignment horizontal="right" wrapText="1"/>
    </xf>
    <xf numFmtId="171" fontId="74" fillId="33" borderId="15" xfId="65" applyFont="1" applyFill="1" applyBorder="1" applyAlignment="1" quotePrefix="1">
      <alignment horizontal="right" vertical="top" wrapText="1"/>
    </xf>
    <xf numFmtId="171" fontId="73" fillId="33" borderId="15" xfId="65" applyFont="1" applyFill="1" applyBorder="1" applyAlignment="1" quotePrefix="1">
      <alignment horizontal="right" vertical="top" wrapText="1"/>
    </xf>
    <xf numFmtId="171" fontId="2" fillId="33" borderId="18" xfId="65" applyFont="1" applyFill="1" applyBorder="1" applyAlignment="1">
      <alignment horizontal="right" vertical="top" wrapText="1"/>
    </xf>
    <xf numFmtId="171" fontId="2" fillId="33" borderId="10" xfId="65" applyFont="1" applyFill="1" applyBorder="1" applyAlignment="1">
      <alignment horizontal="right" vertical="top" wrapText="1"/>
    </xf>
    <xf numFmtId="171" fontId="2" fillId="33" borderId="15" xfId="65" applyFont="1" applyFill="1" applyBorder="1" applyAlignment="1" quotePrefix="1">
      <alignment horizontal="right" vertical="top" wrapText="1"/>
    </xf>
    <xf numFmtId="171" fontId="2" fillId="33" borderId="10" xfId="65" applyFont="1" applyFill="1" applyBorder="1" applyAlignment="1">
      <alignment horizontal="right" vertical="top"/>
    </xf>
    <xf numFmtId="171" fontId="2" fillId="33" borderId="28" xfId="65" applyFont="1" applyFill="1" applyBorder="1" applyAlignment="1">
      <alignment horizontal="right" vertical="top" wrapText="1"/>
    </xf>
    <xf numFmtId="171" fontId="73" fillId="33" borderId="10" xfId="65" applyFont="1" applyFill="1" applyBorder="1" applyAlignment="1" quotePrefix="1">
      <alignment horizontal="right" vertical="top" wrapText="1"/>
    </xf>
    <xf numFmtId="171" fontId="73" fillId="33" borderId="27" xfId="65" applyFont="1" applyFill="1" applyBorder="1" applyAlignment="1" quotePrefix="1">
      <alignment horizontal="right" vertical="top" wrapText="1"/>
    </xf>
    <xf numFmtId="171" fontId="73" fillId="33" borderId="29" xfId="65" applyFont="1" applyFill="1" applyBorder="1" applyAlignment="1" quotePrefix="1">
      <alignment horizontal="right" vertical="top" wrapText="1"/>
    </xf>
    <xf numFmtId="171" fontId="73" fillId="33" borderId="20" xfId="65" applyFont="1" applyFill="1" applyBorder="1" applyAlignment="1" quotePrefix="1">
      <alignment horizontal="right" vertical="top" wrapText="1"/>
    </xf>
    <xf numFmtId="171" fontId="2" fillId="33" borderId="23" xfId="65" applyFont="1" applyFill="1" applyBorder="1" applyAlignment="1" applyProtection="1">
      <alignment horizontal="right" vertical="top" wrapText="1"/>
      <protection/>
    </xf>
    <xf numFmtId="171" fontId="3" fillId="33" borderId="10" xfId="65" applyFont="1" applyFill="1" applyBorder="1" applyAlignment="1" applyProtection="1">
      <alignment horizontal="right" vertical="top" wrapText="1"/>
      <protection/>
    </xf>
    <xf numFmtId="171" fontId="2" fillId="33" borderId="10" xfId="65" applyFont="1" applyFill="1" applyBorder="1" applyAlignment="1" applyProtection="1">
      <alignment horizontal="right" vertical="top" wrapText="1"/>
      <protection/>
    </xf>
    <xf numFmtId="171" fontId="74" fillId="33" borderId="27" xfId="65" applyFont="1" applyFill="1" applyBorder="1" applyAlignment="1" quotePrefix="1">
      <alignment horizontal="right" vertical="top" wrapText="1"/>
    </xf>
    <xf numFmtId="171" fontId="73" fillId="33" borderId="15" xfId="65" applyFont="1" applyFill="1" applyBorder="1" applyAlignment="1">
      <alignment horizontal="right" vertical="top" wrapText="1"/>
    </xf>
    <xf numFmtId="171" fontId="74" fillId="33" borderId="21" xfId="65" applyFont="1" applyFill="1" applyBorder="1" applyAlignment="1" quotePrefix="1">
      <alignment horizontal="right" vertical="top" wrapText="1"/>
    </xf>
    <xf numFmtId="171" fontId="73" fillId="33" borderId="21" xfId="65" applyFont="1" applyFill="1" applyBorder="1" applyAlignment="1" quotePrefix="1">
      <alignment horizontal="right" vertical="top" wrapText="1"/>
    </xf>
    <xf numFmtId="171" fontId="73" fillId="33" borderId="21" xfId="65" applyFont="1" applyFill="1" applyBorder="1" applyAlignment="1">
      <alignment horizontal="right" vertical="top" wrapText="1"/>
    </xf>
    <xf numFmtId="171" fontId="2" fillId="33" borderId="18" xfId="65" applyFont="1" applyFill="1" applyBorder="1" applyAlignment="1" applyProtection="1">
      <alignment horizontal="right" vertical="top" wrapText="1"/>
      <protection/>
    </xf>
    <xf numFmtId="171" fontId="76" fillId="33" borderId="15" xfId="65" applyFont="1" applyFill="1" applyBorder="1" applyAlignment="1" quotePrefix="1">
      <alignment horizontal="right" vertical="top" wrapText="1"/>
    </xf>
    <xf numFmtId="171" fontId="73" fillId="0" borderId="15" xfId="65" applyFont="1" applyFill="1" applyBorder="1" applyAlignment="1" quotePrefix="1">
      <alignment horizontal="right" vertical="top" wrapText="1"/>
    </xf>
    <xf numFmtId="171" fontId="2" fillId="0" borderId="10" xfId="65" applyFont="1" applyFill="1" applyBorder="1" applyAlignment="1">
      <alignment horizontal="right" vertical="top" wrapText="1"/>
    </xf>
    <xf numFmtId="171" fontId="2" fillId="0" borderId="23" xfId="65" applyFont="1" applyFill="1" applyBorder="1" applyAlignment="1">
      <alignment horizontal="right" vertical="top" wrapText="1"/>
    </xf>
    <xf numFmtId="171" fontId="13" fillId="33" borderId="10" xfId="65" applyFont="1" applyFill="1" applyBorder="1" applyAlignment="1">
      <alignment horizontal="right" vertical="top" wrapText="1"/>
    </xf>
    <xf numFmtId="171" fontId="13" fillId="33" borderId="18" xfId="65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30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3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172" fontId="2" fillId="0" borderId="23" xfId="0" applyNumberFormat="1" applyFont="1" applyFill="1" applyBorder="1" applyAlignment="1">
      <alignment horizontal="center" vertical="center" wrapText="1" shrinkToFit="1"/>
    </xf>
    <xf numFmtId="172" fontId="2" fillId="0" borderId="3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/>
    </xf>
    <xf numFmtId="3" fontId="0" fillId="0" borderId="0" xfId="54" applyNumberFormat="1" applyFont="1" applyAlignment="1" applyProtection="1">
      <alignment horizontal="right"/>
      <protection hidden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" fontId="74" fillId="33" borderId="23" xfId="0" applyNumberFormat="1" applyFont="1" applyFill="1" applyBorder="1" applyAlignment="1">
      <alignment horizontal="center" vertical="top"/>
    </xf>
    <xf numFmtId="1" fontId="74" fillId="33" borderId="31" xfId="0" applyNumberFormat="1" applyFont="1" applyFill="1" applyBorder="1" applyAlignment="1">
      <alignment horizontal="center" vertical="top"/>
    </xf>
    <xf numFmtId="1" fontId="74" fillId="33" borderId="12" xfId="0" applyNumberFormat="1" applyFont="1" applyFill="1" applyBorder="1" applyAlignment="1">
      <alignment horizontal="center" vertical="top"/>
    </xf>
    <xf numFmtId="49" fontId="78" fillId="0" borderId="23" xfId="0" applyNumberFormat="1" applyFont="1" applyBorder="1" applyAlignment="1">
      <alignment horizontal="center" vertical="top"/>
    </xf>
    <xf numFmtId="49" fontId="78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 wrapText="1"/>
    </xf>
    <xf numFmtId="49" fontId="10" fillId="0" borderId="23" xfId="0" applyNumberFormat="1" applyFont="1" applyBorder="1" applyAlignment="1">
      <alignment horizontal="left" vertical="top"/>
    </xf>
    <xf numFmtId="49" fontId="10" fillId="0" borderId="31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5" fillId="0" borderId="24" xfId="0" applyFont="1" applyBorder="1" applyAlignment="1">
      <alignment horizontal="right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3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textRotation="90" wrapText="1"/>
    </xf>
    <xf numFmtId="0" fontId="5" fillId="0" borderId="30" xfId="0" applyNumberFormat="1" applyFont="1" applyFill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54" applyNumberFormat="1" applyFont="1" applyAlignment="1" applyProtection="1">
      <alignment horizontal="right"/>
      <protection hidden="1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4" fontId="2" fillId="0" borderId="0" xfId="54" applyNumberFormat="1" applyFont="1" applyAlignment="1" applyProtection="1">
      <alignment horizontal="right" vertical="center"/>
      <protection hidden="1"/>
    </xf>
    <xf numFmtId="0" fontId="17" fillId="0" borderId="0" xfId="54" applyFont="1" applyAlignment="1" applyProtection="1">
      <alignment horizontal="center" vertical="center" wrapText="1"/>
      <protection hidden="1"/>
    </xf>
    <xf numFmtId="4" fontId="6" fillId="0" borderId="24" xfId="55" applyNumberFormat="1" applyFont="1" applyFill="1" applyBorder="1" applyAlignment="1">
      <alignment horizontal="right" vertical="top" wrapText="1"/>
      <protection/>
    </xf>
    <xf numFmtId="49" fontId="20" fillId="0" borderId="0" xfId="55" applyNumberFormat="1" applyFont="1" applyFill="1" applyBorder="1" applyAlignment="1" applyProtection="1">
      <alignment horizontal="left" wrapText="1"/>
      <protection hidden="1"/>
    </xf>
    <xf numFmtId="0" fontId="81" fillId="0" borderId="0" xfId="0" applyFont="1" applyAlignment="1">
      <alignment horizontal="center"/>
    </xf>
    <xf numFmtId="0" fontId="72" fillId="0" borderId="24" xfId="0" applyFont="1" applyBorder="1" applyAlignment="1">
      <alignment horizontal="center" wrapText="1"/>
    </xf>
    <xf numFmtId="171" fontId="2" fillId="0" borderId="10" xfId="65" applyFont="1" applyFill="1" applyBorder="1" applyAlignment="1">
      <alignment vertical="top"/>
    </xf>
    <xf numFmtId="171" fontId="10" fillId="0" borderId="10" xfId="65" applyFont="1" applyFill="1" applyBorder="1" applyAlignment="1">
      <alignment vertical="top"/>
    </xf>
    <xf numFmtId="171" fontId="11" fillId="0" borderId="10" xfId="65" applyFont="1" applyFill="1" applyBorder="1" applyAlignment="1">
      <alignment vertical="top"/>
    </xf>
    <xf numFmtId="171" fontId="5" fillId="0" borderId="10" xfId="65" applyFont="1" applyFill="1" applyBorder="1" applyAlignment="1">
      <alignment vertical="top"/>
    </xf>
    <xf numFmtId="171" fontId="10" fillId="0" borderId="28" xfId="65" applyFont="1" applyFill="1" applyBorder="1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4" xfId="55"/>
    <cellStyle name="Обычный_Лист1" xfId="56"/>
    <cellStyle name="Обычный_пр№6 ведомс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7;&#1086;%20&#1088;&#1072;&#1089;&#1093;&#1086;&#1076;&#1072;&#1084;%205-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№5 функционал"/>
      <sheetName val="пр№6 ведомст"/>
      <sheetName val="пр№7 прогр."/>
      <sheetName val="пр№8 пенсии"/>
      <sheetName val="пр№9 верхний предел"/>
    </sheetNames>
    <sheetDataSet>
      <sheetData sheetId="1">
        <row r="22">
          <cell r="H22">
            <v>0</v>
          </cell>
          <cell r="I22">
            <v>0</v>
          </cell>
        </row>
        <row r="44">
          <cell r="H44">
            <v>0</v>
          </cell>
          <cell r="I4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</row>
        <row r="117">
          <cell r="H117">
            <v>0</v>
          </cell>
          <cell r="I117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</row>
        <row r="180">
          <cell r="H180">
            <v>0</v>
          </cell>
          <cell r="I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75" zoomScaleSheetLayoutView="100" zoomScalePageLayoutView="0" workbookViewId="0" topLeftCell="A11">
      <selection activeCell="F24" sqref="F24"/>
    </sheetView>
  </sheetViews>
  <sheetFormatPr defaultColWidth="9.00390625" defaultRowHeight="12.75"/>
  <cols>
    <col min="1" max="1" width="7.25390625" style="10" customWidth="1"/>
    <col min="2" max="2" width="28.125" style="4" customWidth="1"/>
    <col min="3" max="3" width="50.00390625" style="1" customWidth="1"/>
    <col min="4" max="5" width="17.875" style="1" customWidth="1"/>
    <col min="6" max="6" width="19.625" style="1" customWidth="1"/>
    <col min="7" max="16384" width="9.125" style="1" customWidth="1"/>
  </cols>
  <sheetData>
    <row r="1" spans="1:6" s="2" customFormat="1" ht="15.75" hidden="1">
      <c r="A1" s="10"/>
      <c r="B1" s="4"/>
      <c r="C1" s="302" t="s">
        <v>19</v>
      </c>
      <c r="D1" s="302"/>
      <c r="E1" s="302"/>
      <c r="F1" s="302"/>
    </row>
    <row r="2" spans="1:6" s="2" customFormat="1" ht="15.75" hidden="1">
      <c r="A2" s="10"/>
      <c r="B2" s="4"/>
      <c r="C2" s="302" t="s">
        <v>20</v>
      </c>
      <c r="D2" s="302"/>
      <c r="E2" s="302"/>
      <c r="F2" s="302"/>
    </row>
    <row r="3" spans="1:6" s="2" customFormat="1" ht="15.75" hidden="1">
      <c r="A3" s="10"/>
      <c r="B3" s="4"/>
      <c r="C3" s="302" t="s">
        <v>425</v>
      </c>
      <c r="D3" s="302"/>
      <c r="E3" s="302"/>
      <c r="F3" s="302"/>
    </row>
    <row r="4" spans="1:6" s="2" customFormat="1" ht="15.75" hidden="1">
      <c r="A4" s="10"/>
      <c r="B4" s="4"/>
      <c r="C4" s="1"/>
      <c r="D4" s="1"/>
      <c r="E4" s="1"/>
      <c r="F4" s="14"/>
    </row>
    <row r="5" spans="1:6" s="2" customFormat="1" ht="15.75">
      <c r="A5" s="10"/>
      <c r="B5" s="4"/>
      <c r="C5" s="302" t="s">
        <v>19</v>
      </c>
      <c r="D5" s="302"/>
      <c r="E5" s="302"/>
      <c r="F5" s="302"/>
    </row>
    <row r="6" spans="1:6" s="2" customFormat="1" ht="15.75">
      <c r="A6" s="10"/>
      <c r="B6" s="4"/>
      <c r="C6" s="302" t="s">
        <v>20</v>
      </c>
      <c r="D6" s="302"/>
      <c r="E6" s="302"/>
      <c r="F6" s="302"/>
    </row>
    <row r="7" spans="1:6" s="2" customFormat="1" ht="15.75">
      <c r="A7" s="10"/>
      <c r="B7" s="4"/>
      <c r="C7" s="302" t="s">
        <v>429</v>
      </c>
      <c r="D7" s="302"/>
      <c r="E7" s="302"/>
      <c r="F7" s="302"/>
    </row>
    <row r="8" spans="1:6" s="2" customFormat="1" ht="15.75">
      <c r="A8" s="10"/>
      <c r="B8" s="4"/>
      <c r="C8" s="1"/>
      <c r="D8" s="1"/>
      <c r="E8" s="1"/>
      <c r="F8" s="14"/>
    </row>
    <row r="9" spans="1:6" s="2" customFormat="1" ht="37.5" customHeight="1">
      <c r="A9" s="21"/>
      <c r="B9" s="301" t="s">
        <v>430</v>
      </c>
      <c r="C9" s="301"/>
      <c r="D9" s="301"/>
      <c r="E9" s="301"/>
      <c r="F9" s="301"/>
    </row>
    <row r="10" spans="1:6" s="2" customFormat="1" ht="15.75">
      <c r="A10" s="7"/>
      <c r="B10" s="7"/>
      <c r="C10" s="7"/>
      <c r="D10" s="7"/>
      <c r="E10" s="7"/>
      <c r="F10" s="7"/>
    </row>
    <row r="11" spans="1:6" s="2" customFormat="1" ht="15.75">
      <c r="A11" s="11"/>
      <c r="B11" s="5"/>
      <c r="C11" s="5"/>
      <c r="D11" s="5"/>
      <c r="E11" s="5"/>
      <c r="F11" s="13" t="s">
        <v>122</v>
      </c>
    </row>
    <row r="12" spans="1:6" s="6" customFormat="1" ht="17.25" customHeight="1">
      <c r="A12" s="296" t="s">
        <v>8</v>
      </c>
      <c r="B12" s="294" t="s">
        <v>0</v>
      </c>
      <c r="C12" s="292" t="s">
        <v>11</v>
      </c>
      <c r="D12" s="298" t="s">
        <v>15</v>
      </c>
      <c r="E12" s="299"/>
      <c r="F12" s="300"/>
    </row>
    <row r="13" spans="1:6" s="6" customFormat="1" ht="79.5" customHeight="1">
      <c r="A13" s="297"/>
      <c r="B13" s="295"/>
      <c r="C13" s="293"/>
      <c r="D13" s="9" t="s">
        <v>148</v>
      </c>
      <c r="E13" s="9" t="s">
        <v>167</v>
      </c>
      <c r="F13" s="9" t="s">
        <v>431</v>
      </c>
    </row>
    <row r="14" spans="1:6" s="2" customFormat="1" ht="15.75">
      <c r="A14" s="12">
        <v>1</v>
      </c>
      <c r="B14" s="3" t="s">
        <v>7</v>
      </c>
      <c r="C14" s="3" t="s">
        <v>12</v>
      </c>
      <c r="D14" s="3" t="s">
        <v>13</v>
      </c>
      <c r="E14" s="3" t="s">
        <v>14</v>
      </c>
      <c r="F14" s="3" t="s">
        <v>31</v>
      </c>
    </row>
    <row r="15" spans="1:8" s="8" customFormat="1" ht="48" customHeight="1">
      <c r="A15" s="17" t="s">
        <v>6</v>
      </c>
      <c r="B15" s="17" t="s">
        <v>26</v>
      </c>
      <c r="C15" s="18" t="s">
        <v>16</v>
      </c>
      <c r="D15" s="59">
        <f>D16</f>
        <v>0</v>
      </c>
      <c r="E15" s="59">
        <f>E16</f>
        <v>0</v>
      </c>
      <c r="F15" s="59">
        <f>F16</f>
        <v>0</v>
      </c>
      <c r="G15" s="15"/>
      <c r="H15" s="15"/>
    </row>
    <row r="16" spans="1:8" s="8" customFormat="1" ht="34.5" customHeight="1">
      <c r="A16" s="17" t="s">
        <v>7</v>
      </c>
      <c r="B16" s="17" t="s">
        <v>21</v>
      </c>
      <c r="C16" s="18" t="s">
        <v>10</v>
      </c>
      <c r="D16" s="59"/>
      <c r="E16" s="59">
        <f>E17+E21</f>
        <v>0</v>
      </c>
      <c r="F16" s="59">
        <f>F17+F21</f>
        <v>0</v>
      </c>
      <c r="G16" s="15"/>
      <c r="H16" s="15"/>
    </row>
    <row r="17" spans="1:8" s="8" customFormat="1" ht="16.5" customHeight="1">
      <c r="A17" s="17" t="s">
        <v>12</v>
      </c>
      <c r="B17" s="17" t="s">
        <v>22</v>
      </c>
      <c r="C17" s="18" t="s">
        <v>1</v>
      </c>
      <c r="D17" s="341">
        <f aca="true" t="shared" si="0" ref="D17:F19">D18</f>
        <v>6128902</v>
      </c>
      <c r="E17" s="341">
        <f t="shared" si="0"/>
        <v>3466939</v>
      </c>
      <c r="F17" s="341">
        <f t="shared" si="0"/>
        <v>4013684</v>
      </c>
      <c r="G17" s="15"/>
      <c r="H17" s="15"/>
    </row>
    <row r="18" spans="1:8" s="8" customFormat="1" ht="15.75">
      <c r="A18" s="17" t="s">
        <v>13</v>
      </c>
      <c r="B18" s="17" t="s">
        <v>23</v>
      </c>
      <c r="C18" s="18" t="s">
        <v>2</v>
      </c>
      <c r="D18" s="341">
        <f t="shared" si="0"/>
        <v>6128902</v>
      </c>
      <c r="E18" s="341">
        <f t="shared" si="0"/>
        <v>3466939</v>
      </c>
      <c r="F18" s="341">
        <f t="shared" si="0"/>
        <v>4013684</v>
      </c>
      <c r="G18" s="15"/>
      <c r="H18" s="15"/>
    </row>
    <row r="19" spans="1:8" s="8" customFormat="1" ht="33.75" customHeight="1">
      <c r="A19" s="17" t="s">
        <v>14</v>
      </c>
      <c r="B19" s="17" t="s">
        <v>24</v>
      </c>
      <c r="C19" s="18" t="s">
        <v>9</v>
      </c>
      <c r="D19" s="341">
        <f t="shared" si="0"/>
        <v>6128902</v>
      </c>
      <c r="E19" s="341">
        <f t="shared" si="0"/>
        <v>3466939</v>
      </c>
      <c r="F19" s="341">
        <f t="shared" si="0"/>
        <v>4013684</v>
      </c>
      <c r="G19" s="15"/>
      <c r="H19" s="15"/>
    </row>
    <row r="20" spans="1:8" s="8" customFormat="1" ht="31.5" customHeight="1">
      <c r="A20" s="17" t="s">
        <v>31</v>
      </c>
      <c r="B20" s="17" t="s">
        <v>25</v>
      </c>
      <c r="C20" s="18" t="s">
        <v>17</v>
      </c>
      <c r="D20" s="341">
        <f>прил№4!K66</f>
        <v>6128902</v>
      </c>
      <c r="E20" s="341">
        <f>прил№4!L66</f>
        <v>3466939</v>
      </c>
      <c r="F20" s="341">
        <f>прил№4!M66</f>
        <v>4013684</v>
      </c>
      <c r="G20" s="15"/>
      <c r="H20" s="15"/>
    </row>
    <row r="21" spans="1:8" s="8" customFormat="1" ht="17.25" customHeight="1">
      <c r="A21" s="17" t="s">
        <v>32</v>
      </c>
      <c r="B21" s="17" t="s">
        <v>27</v>
      </c>
      <c r="C21" s="18" t="s">
        <v>3</v>
      </c>
      <c r="D21" s="341">
        <f>D22</f>
        <v>-6128902</v>
      </c>
      <c r="E21" s="341">
        <f>E22</f>
        <v>-3466939</v>
      </c>
      <c r="F21" s="341">
        <f aca="true" t="shared" si="1" ref="E21:F23">F22</f>
        <v>-4013684</v>
      </c>
      <c r="G21" s="15"/>
      <c r="H21" s="15"/>
    </row>
    <row r="22" spans="1:8" s="8" customFormat="1" ht="15.75">
      <c r="A22" s="17" t="s">
        <v>33</v>
      </c>
      <c r="B22" s="17" t="s">
        <v>28</v>
      </c>
      <c r="C22" s="18" t="s">
        <v>4</v>
      </c>
      <c r="D22" s="341">
        <f>D23</f>
        <v>-6128902</v>
      </c>
      <c r="E22" s="341">
        <f t="shared" si="1"/>
        <v>-3466939</v>
      </c>
      <c r="F22" s="341">
        <f t="shared" si="1"/>
        <v>-4013684</v>
      </c>
      <c r="G22" s="15"/>
      <c r="H22" s="15"/>
    </row>
    <row r="23" spans="1:8" s="8" customFormat="1" ht="32.25" customHeight="1">
      <c r="A23" s="17" t="s">
        <v>34</v>
      </c>
      <c r="B23" s="17" t="s">
        <v>29</v>
      </c>
      <c r="C23" s="18" t="s">
        <v>5</v>
      </c>
      <c r="D23" s="341">
        <f>D24</f>
        <v>-6128902</v>
      </c>
      <c r="E23" s="341">
        <f t="shared" si="1"/>
        <v>-3466939</v>
      </c>
      <c r="F23" s="341">
        <f t="shared" si="1"/>
        <v>-4013684</v>
      </c>
      <c r="G23" s="15"/>
      <c r="H23" s="15"/>
    </row>
    <row r="24" spans="1:8" s="8" customFormat="1" ht="35.25" customHeight="1">
      <c r="A24" s="17" t="s">
        <v>35</v>
      </c>
      <c r="B24" s="17" t="s">
        <v>30</v>
      </c>
      <c r="C24" s="18" t="s">
        <v>18</v>
      </c>
      <c r="D24" s="341">
        <f>D16-D20</f>
        <v>-6128902</v>
      </c>
      <c r="E24" s="341">
        <v>-3466939</v>
      </c>
      <c r="F24" s="341">
        <v>-4013684</v>
      </c>
      <c r="G24" s="15"/>
      <c r="H24" s="15"/>
    </row>
    <row r="25" spans="1:8" s="8" customFormat="1" ht="18" customHeight="1">
      <c r="A25" s="291"/>
      <c r="B25" s="291"/>
      <c r="C25" s="291"/>
      <c r="D25" s="19"/>
      <c r="E25" s="19"/>
      <c r="F25" s="19"/>
      <c r="G25" s="15"/>
      <c r="H25" s="15"/>
    </row>
    <row r="31" spans="3:6" ht="15.75">
      <c r="C31" s="16"/>
      <c r="D31" s="20"/>
      <c r="E31" s="20"/>
      <c r="F31" s="20"/>
    </row>
    <row r="32" ht="15.75">
      <c r="C32" s="16"/>
    </row>
  </sheetData>
  <sheetProtection/>
  <mergeCells count="12">
    <mergeCell ref="C1:F1"/>
    <mergeCell ref="C2:F2"/>
    <mergeCell ref="C3:F3"/>
    <mergeCell ref="C5:F5"/>
    <mergeCell ref="C6:F6"/>
    <mergeCell ref="C7:F7"/>
    <mergeCell ref="A25:C25"/>
    <mergeCell ref="C12:C13"/>
    <mergeCell ref="B12:B13"/>
    <mergeCell ref="A12:A13"/>
    <mergeCell ref="D12:F12"/>
    <mergeCell ref="B9:F9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87" zoomScaleSheetLayoutView="87" workbookViewId="0" topLeftCell="A26">
      <selection activeCell="C35" sqref="C35"/>
    </sheetView>
  </sheetViews>
  <sheetFormatPr defaultColWidth="9.00390625" defaultRowHeight="12.75"/>
  <cols>
    <col min="1" max="1" width="9.125" style="26" customWidth="1"/>
    <col min="2" max="2" width="9.125" style="34" customWidth="1"/>
    <col min="3" max="3" width="28.375" style="34" customWidth="1"/>
    <col min="4" max="4" width="115.625" style="34" customWidth="1"/>
    <col min="5" max="16384" width="9.125" style="26" customWidth="1"/>
  </cols>
  <sheetData>
    <row r="1" spans="1:6" s="2" customFormat="1" ht="15.75" hidden="1">
      <c r="A1" s="249"/>
      <c r="B1" s="250"/>
      <c r="C1" s="302" t="s">
        <v>267</v>
      </c>
      <c r="D1" s="302"/>
      <c r="E1" s="246"/>
      <c r="F1" s="246"/>
    </row>
    <row r="2" spans="1:6" s="2" customFormat="1" ht="15.75" hidden="1">
      <c r="A2" s="10"/>
      <c r="B2" s="4"/>
      <c r="C2" s="302" t="s">
        <v>20</v>
      </c>
      <c r="D2" s="302"/>
      <c r="E2" s="248"/>
      <c r="F2" s="248"/>
    </row>
    <row r="3" spans="1:6" s="2" customFormat="1" ht="15.75" hidden="1">
      <c r="A3" s="10"/>
      <c r="B3" s="4"/>
      <c r="C3" s="302" t="s">
        <v>424</v>
      </c>
      <c r="D3" s="302"/>
      <c r="E3" s="248"/>
      <c r="F3" s="248"/>
    </row>
    <row r="4" spans="1:6" s="2" customFormat="1" ht="15.75" hidden="1">
      <c r="A4" s="10"/>
      <c r="B4" s="4"/>
      <c r="C4" s="246"/>
      <c r="D4" s="246"/>
      <c r="E4" s="248"/>
      <c r="F4" s="248"/>
    </row>
    <row r="5" spans="1:4" ht="15.75">
      <c r="A5" s="22"/>
      <c r="B5" s="23"/>
      <c r="C5" s="24"/>
      <c r="D5" s="25" t="s">
        <v>36</v>
      </c>
    </row>
    <row r="6" spans="1:4" ht="15.75">
      <c r="A6" s="22"/>
      <c r="B6" s="23"/>
      <c r="C6" s="24"/>
      <c r="D6" s="25" t="s">
        <v>20</v>
      </c>
    </row>
    <row r="7" spans="1:4" ht="15.75">
      <c r="A7" s="22"/>
      <c r="B7" s="23"/>
      <c r="C7" s="24"/>
      <c r="D7" s="25" t="s">
        <v>432</v>
      </c>
    </row>
    <row r="8" spans="1:4" ht="15">
      <c r="A8" s="22"/>
      <c r="B8" s="23"/>
      <c r="C8" s="24"/>
      <c r="D8" s="27"/>
    </row>
    <row r="9" spans="1:5" s="29" customFormat="1" ht="14.25" customHeight="1">
      <c r="A9" s="303" t="s">
        <v>156</v>
      </c>
      <c r="B9" s="303"/>
      <c r="C9" s="303"/>
      <c r="D9" s="303"/>
      <c r="E9" s="28"/>
    </row>
    <row r="10" spans="1:5" s="29" customFormat="1" ht="19.5" customHeight="1">
      <c r="A10" s="304"/>
      <c r="B10" s="304"/>
      <c r="C10" s="304"/>
      <c r="D10" s="304"/>
      <c r="E10" s="28"/>
    </row>
    <row r="11" spans="1:4" s="29" customFormat="1" ht="53.25" customHeight="1">
      <c r="A11" s="65" t="s">
        <v>8</v>
      </c>
      <c r="B11" s="66" t="s">
        <v>37</v>
      </c>
      <c r="C11" s="66" t="s">
        <v>38</v>
      </c>
      <c r="D11" s="66" t="s">
        <v>124</v>
      </c>
    </row>
    <row r="12" spans="1:4" s="29" customFormat="1" ht="15.75">
      <c r="A12" s="67">
        <v>1</v>
      </c>
      <c r="B12" s="68" t="s">
        <v>7</v>
      </c>
      <c r="C12" s="68" t="s">
        <v>12</v>
      </c>
      <c r="D12" s="69">
        <v>4</v>
      </c>
    </row>
    <row r="13" spans="1:4" ht="15.75">
      <c r="A13" s="70"/>
      <c r="B13" s="71"/>
      <c r="C13" s="308" t="s">
        <v>157</v>
      </c>
      <c r="D13" s="309"/>
    </row>
    <row r="14" spans="1:4" ht="48" customHeight="1">
      <c r="A14" s="70" t="s">
        <v>6</v>
      </c>
      <c r="B14" s="72" t="s">
        <v>39</v>
      </c>
      <c r="C14" s="73" t="s">
        <v>41</v>
      </c>
      <c r="D14" s="30" t="s">
        <v>153</v>
      </c>
    </row>
    <row r="15" spans="1:4" ht="50.25" customHeight="1">
      <c r="A15" s="70">
        <f>A14+1</f>
        <v>2</v>
      </c>
      <c r="B15" s="72" t="s">
        <v>39</v>
      </c>
      <c r="C15" s="73" t="s">
        <v>42</v>
      </c>
      <c r="D15" s="30" t="s">
        <v>125</v>
      </c>
    </row>
    <row r="16" spans="1:4" ht="51.75" customHeight="1">
      <c r="A16" s="70">
        <f aca="true" t="shared" si="0" ref="A16:A43">A15+1</f>
        <v>3</v>
      </c>
      <c r="B16" s="72" t="s">
        <v>39</v>
      </c>
      <c r="C16" s="73" t="s">
        <v>43</v>
      </c>
      <c r="D16" s="31" t="s">
        <v>133</v>
      </c>
    </row>
    <row r="17" spans="1:4" ht="45" customHeight="1">
      <c r="A17" s="70">
        <f t="shared" si="0"/>
        <v>4</v>
      </c>
      <c r="B17" s="72" t="s">
        <v>39</v>
      </c>
      <c r="C17" s="73" t="s">
        <v>155</v>
      </c>
      <c r="D17" s="64" t="s">
        <v>177</v>
      </c>
    </row>
    <row r="18" spans="1:4" ht="15.75">
      <c r="A18" s="70">
        <f t="shared" si="0"/>
        <v>5</v>
      </c>
      <c r="B18" s="72" t="s">
        <v>39</v>
      </c>
      <c r="C18" s="73" t="s">
        <v>44</v>
      </c>
      <c r="D18" s="64" t="s">
        <v>134</v>
      </c>
    </row>
    <row r="19" spans="1:4" ht="33" customHeight="1">
      <c r="A19" s="70">
        <f t="shared" si="0"/>
        <v>6</v>
      </c>
      <c r="B19" s="72" t="s">
        <v>39</v>
      </c>
      <c r="C19" s="73" t="s">
        <v>45</v>
      </c>
      <c r="D19" s="31" t="s">
        <v>135</v>
      </c>
    </row>
    <row r="20" spans="1:4" ht="39" customHeight="1">
      <c r="A20" s="70">
        <f t="shared" si="0"/>
        <v>7</v>
      </c>
      <c r="B20" s="72" t="s">
        <v>39</v>
      </c>
      <c r="C20" s="73" t="s">
        <v>47</v>
      </c>
      <c r="D20" s="31" t="s">
        <v>422</v>
      </c>
    </row>
    <row r="21" spans="1:4" ht="50.25" customHeight="1">
      <c r="A21" s="70">
        <f t="shared" si="0"/>
        <v>8</v>
      </c>
      <c r="B21" s="72" t="s">
        <v>39</v>
      </c>
      <c r="C21" s="73" t="s">
        <v>48</v>
      </c>
      <c r="D21" s="31" t="s">
        <v>137</v>
      </c>
    </row>
    <row r="22" spans="1:4" ht="34.5" customHeight="1">
      <c r="A22" s="70">
        <f t="shared" si="0"/>
        <v>9</v>
      </c>
      <c r="B22" s="72" t="s">
        <v>39</v>
      </c>
      <c r="C22" s="73" t="s">
        <v>50</v>
      </c>
      <c r="D22" s="31" t="s">
        <v>138</v>
      </c>
    </row>
    <row r="23" spans="1:4" ht="36.75" customHeight="1">
      <c r="A23" s="70">
        <f t="shared" si="0"/>
        <v>10</v>
      </c>
      <c r="B23" s="72" t="s">
        <v>39</v>
      </c>
      <c r="C23" s="73" t="s">
        <v>51</v>
      </c>
      <c r="D23" s="31" t="s">
        <v>139</v>
      </c>
    </row>
    <row r="24" spans="1:4" ht="31.5" customHeight="1">
      <c r="A24" s="70">
        <f t="shared" si="0"/>
        <v>11</v>
      </c>
      <c r="B24" s="72" t="s">
        <v>39</v>
      </c>
      <c r="C24" s="73" t="s">
        <v>53</v>
      </c>
      <c r="D24" s="31" t="s">
        <v>140</v>
      </c>
    </row>
    <row r="25" spans="1:4" ht="33" customHeight="1">
      <c r="A25" s="70">
        <f t="shared" si="0"/>
        <v>12</v>
      </c>
      <c r="B25" s="72" t="s">
        <v>39</v>
      </c>
      <c r="C25" s="73" t="s">
        <v>126</v>
      </c>
      <c r="D25" s="31" t="s">
        <v>199</v>
      </c>
    </row>
    <row r="26" spans="1:4" ht="33" customHeight="1">
      <c r="A26" s="70">
        <f t="shared" si="0"/>
        <v>13</v>
      </c>
      <c r="B26" s="72" t="s">
        <v>39</v>
      </c>
      <c r="C26" s="73" t="s">
        <v>54</v>
      </c>
      <c r="D26" s="31" t="s">
        <v>151</v>
      </c>
    </row>
    <row r="27" spans="1:4" ht="39" customHeight="1">
      <c r="A27" s="70">
        <f t="shared" si="0"/>
        <v>14</v>
      </c>
      <c r="B27" s="72" t="s">
        <v>39</v>
      </c>
      <c r="C27" s="73" t="s">
        <v>55</v>
      </c>
      <c r="D27" s="31" t="s">
        <v>141</v>
      </c>
    </row>
    <row r="28" spans="1:4" ht="15.75">
      <c r="A28" s="70">
        <f t="shared" si="0"/>
        <v>15</v>
      </c>
      <c r="B28" s="72" t="s">
        <v>39</v>
      </c>
      <c r="C28" s="73" t="s">
        <v>56</v>
      </c>
      <c r="D28" s="33" t="s">
        <v>150</v>
      </c>
    </row>
    <row r="29" spans="1:4" ht="15.75">
      <c r="A29" s="70">
        <f t="shared" si="0"/>
        <v>16</v>
      </c>
      <c r="B29" s="72" t="s">
        <v>39</v>
      </c>
      <c r="C29" s="74" t="s">
        <v>123</v>
      </c>
      <c r="D29" s="55" t="s">
        <v>149</v>
      </c>
    </row>
    <row r="30" spans="1:4" ht="30" customHeight="1">
      <c r="A30" s="70">
        <f t="shared" si="0"/>
        <v>17</v>
      </c>
      <c r="B30" s="72" t="s">
        <v>39</v>
      </c>
      <c r="C30" s="73" t="s">
        <v>191</v>
      </c>
      <c r="D30" s="32" t="s">
        <v>449</v>
      </c>
    </row>
    <row r="31" spans="1:4" ht="30" customHeight="1">
      <c r="A31" s="70">
        <f t="shared" si="0"/>
        <v>18</v>
      </c>
      <c r="B31" s="72" t="s">
        <v>39</v>
      </c>
      <c r="C31" s="73" t="s">
        <v>192</v>
      </c>
      <c r="D31" s="60" t="s">
        <v>448</v>
      </c>
    </row>
    <row r="32" spans="1:4" ht="63" customHeight="1">
      <c r="A32" s="70">
        <f t="shared" si="0"/>
        <v>19</v>
      </c>
      <c r="B32" s="72" t="s">
        <v>39</v>
      </c>
      <c r="C32" s="73" t="s">
        <v>463</v>
      </c>
      <c r="D32" s="247" t="s">
        <v>462</v>
      </c>
    </row>
    <row r="33" spans="1:4" ht="36" customHeight="1">
      <c r="A33" s="70">
        <f t="shared" si="0"/>
        <v>20</v>
      </c>
      <c r="B33" s="72" t="s">
        <v>39</v>
      </c>
      <c r="C33" s="73" t="s">
        <v>459</v>
      </c>
      <c r="D33" s="32" t="s">
        <v>456</v>
      </c>
    </row>
    <row r="34" spans="1:4" ht="69.75" customHeight="1">
      <c r="A34" s="70">
        <f t="shared" si="0"/>
        <v>21</v>
      </c>
      <c r="B34" s="72" t="s">
        <v>39</v>
      </c>
      <c r="C34" s="73" t="s">
        <v>460</v>
      </c>
      <c r="D34" s="32" t="s">
        <v>461</v>
      </c>
    </row>
    <row r="35" spans="1:4" ht="33.75" customHeight="1">
      <c r="A35" s="70">
        <f t="shared" si="0"/>
        <v>22</v>
      </c>
      <c r="B35" s="72" t="s">
        <v>39</v>
      </c>
      <c r="C35" s="73" t="s">
        <v>201</v>
      </c>
      <c r="D35" s="60" t="s">
        <v>202</v>
      </c>
    </row>
    <row r="36" spans="1:4" ht="40.5" customHeight="1">
      <c r="A36" s="70">
        <f t="shared" si="0"/>
        <v>23</v>
      </c>
      <c r="B36" s="72" t="s">
        <v>39</v>
      </c>
      <c r="C36" s="73" t="s">
        <v>193</v>
      </c>
      <c r="D36" s="32" t="s">
        <v>154</v>
      </c>
    </row>
    <row r="37" spans="1:4" ht="70.5" customHeight="1">
      <c r="A37" s="70">
        <f t="shared" si="0"/>
        <v>24</v>
      </c>
      <c r="B37" s="72" t="s">
        <v>39</v>
      </c>
      <c r="C37" s="75" t="s">
        <v>194</v>
      </c>
      <c r="D37" s="61" t="s">
        <v>163</v>
      </c>
    </row>
    <row r="38" spans="1:4" ht="38.25" customHeight="1">
      <c r="A38" s="70">
        <f t="shared" si="0"/>
        <v>25</v>
      </c>
      <c r="B38" s="72" t="s">
        <v>39</v>
      </c>
      <c r="C38" s="73" t="s">
        <v>195</v>
      </c>
      <c r="D38" s="60" t="s">
        <v>416</v>
      </c>
    </row>
    <row r="39" spans="1:4" ht="33.75" customHeight="1">
      <c r="A39" s="70">
        <f t="shared" si="0"/>
        <v>26</v>
      </c>
      <c r="B39" s="72" t="s">
        <v>39</v>
      </c>
      <c r="C39" s="73" t="s">
        <v>196</v>
      </c>
      <c r="D39" s="62" t="s">
        <v>165</v>
      </c>
    </row>
    <row r="40" spans="1:4" ht="21" customHeight="1">
      <c r="A40" s="70">
        <f t="shared" si="0"/>
        <v>27</v>
      </c>
      <c r="B40" s="72" t="s">
        <v>39</v>
      </c>
      <c r="C40" s="73" t="s">
        <v>407</v>
      </c>
      <c r="D40" s="32" t="s">
        <v>57</v>
      </c>
    </row>
    <row r="41" spans="1:4" ht="44.25" customHeight="1">
      <c r="A41" s="70">
        <f t="shared" si="0"/>
        <v>28</v>
      </c>
      <c r="B41" s="72" t="s">
        <v>39</v>
      </c>
      <c r="C41" s="73" t="s">
        <v>197</v>
      </c>
      <c r="D41" s="32" t="s">
        <v>127</v>
      </c>
    </row>
    <row r="42" spans="1:4" ht="46.5" customHeight="1">
      <c r="A42" s="70">
        <f t="shared" si="0"/>
        <v>29</v>
      </c>
      <c r="B42" s="72" t="s">
        <v>39</v>
      </c>
      <c r="C42" s="73" t="s">
        <v>413</v>
      </c>
      <c r="D42" s="242" t="s">
        <v>414</v>
      </c>
    </row>
    <row r="43" spans="1:4" ht="34.5" customHeight="1">
      <c r="A43" s="70">
        <f t="shared" si="0"/>
        <v>30</v>
      </c>
      <c r="B43" s="72" t="s">
        <v>39</v>
      </c>
      <c r="C43" s="73" t="s">
        <v>198</v>
      </c>
      <c r="D43" s="32" t="s">
        <v>142</v>
      </c>
    </row>
    <row r="44" spans="1:4" ht="20.25" customHeight="1">
      <c r="A44" s="305" t="s">
        <v>409</v>
      </c>
      <c r="B44" s="306"/>
      <c r="C44" s="306"/>
      <c r="D44" s="307"/>
    </row>
    <row r="45" spans="1:4" ht="21.75" customHeight="1">
      <c r="A45" s="70" t="s">
        <v>6</v>
      </c>
      <c r="B45" s="71" t="s">
        <v>410</v>
      </c>
      <c r="C45" s="243" t="s">
        <v>412</v>
      </c>
      <c r="D45" s="33" t="s">
        <v>411</v>
      </c>
    </row>
    <row r="46" spans="1:4" ht="52.5" customHeight="1">
      <c r="A46" s="241">
        <v>2</v>
      </c>
      <c r="B46" s="71" t="s">
        <v>410</v>
      </c>
      <c r="C46" s="243" t="s">
        <v>408</v>
      </c>
      <c r="D46" s="18" t="s">
        <v>415</v>
      </c>
    </row>
  </sheetData>
  <sheetProtection/>
  <mergeCells count="6">
    <mergeCell ref="C1:D1"/>
    <mergeCell ref="C2:D2"/>
    <mergeCell ref="C3:D3"/>
    <mergeCell ref="A9:D10"/>
    <mergeCell ref="A44:D44"/>
    <mergeCell ref="C13:D13"/>
  </mergeCells>
  <printOptions/>
  <pageMargins left="0.7086614173228346" right="0.7086614173228346" top="0" bottom="0.7480314960629921" header="0.31496062992125984" footer="0.31496062992125984"/>
  <pageSetup horizontalDpi="600" verticalDpi="600" orientation="landscape" paperSize="9" scale="61" r:id="rId1"/>
  <rowBreaks count="1" manualBreakCount="1">
    <brk id="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8.00390625" style="10" customWidth="1"/>
    <col min="2" max="2" width="16.375" style="10" customWidth="1"/>
    <col min="3" max="3" width="24.00390625" style="4" customWidth="1"/>
    <col min="4" max="4" width="61.00390625" style="41" customWidth="1"/>
    <col min="5" max="5" width="9.125" style="1" customWidth="1"/>
    <col min="6" max="6" width="14.625" style="1" customWidth="1"/>
    <col min="7" max="16384" width="9.125" style="1" customWidth="1"/>
  </cols>
  <sheetData>
    <row r="1" ht="15.75">
      <c r="D1" s="25" t="s">
        <v>58</v>
      </c>
    </row>
    <row r="2" ht="15.75">
      <c r="D2" s="25" t="s">
        <v>20</v>
      </c>
    </row>
    <row r="3" ht="15.75">
      <c r="D3" s="25" t="s">
        <v>433</v>
      </c>
    </row>
    <row r="4" ht="15.75">
      <c r="D4" s="35"/>
    </row>
    <row r="5" spans="1:4" ht="15.75" customHeight="1">
      <c r="A5" s="310" t="s">
        <v>59</v>
      </c>
      <c r="B5" s="310"/>
      <c r="C5" s="310"/>
      <c r="D5" s="310"/>
    </row>
    <row r="6" spans="1:4" ht="20.25" customHeight="1">
      <c r="A6" s="310" t="s">
        <v>434</v>
      </c>
      <c r="B6" s="310"/>
      <c r="C6" s="310"/>
      <c r="D6" s="310"/>
    </row>
    <row r="7" spans="1:4" s="2" customFormat="1" ht="15.75">
      <c r="A7" s="311"/>
      <c r="B7" s="311"/>
      <c r="C7" s="311"/>
      <c r="D7" s="311"/>
    </row>
    <row r="8" spans="1:4" s="2" customFormat="1" ht="15.75">
      <c r="A8" s="36"/>
      <c r="B8" s="36"/>
      <c r="C8" s="36"/>
      <c r="D8" s="36"/>
    </row>
    <row r="9" spans="1:4" s="6" customFormat="1" ht="88.5" customHeight="1">
      <c r="A9" s="9" t="s">
        <v>8</v>
      </c>
      <c r="B9" s="9" t="s">
        <v>60</v>
      </c>
      <c r="C9" s="37" t="s">
        <v>61</v>
      </c>
      <c r="D9" s="37" t="s">
        <v>11</v>
      </c>
    </row>
    <row r="10" spans="1:4" s="2" customFormat="1" ht="15.75">
      <c r="A10" s="12">
        <v>1</v>
      </c>
      <c r="B10" s="12">
        <v>2</v>
      </c>
      <c r="C10" s="3" t="s">
        <v>12</v>
      </c>
      <c r="D10" s="38" t="s">
        <v>13</v>
      </c>
    </row>
    <row r="11" spans="1:4" s="39" customFormat="1" ht="15.75" customHeight="1">
      <c r="A11" s="12">
        <v>1</v>
      </c>
      <c r="B11" s="17" t="s">
        <v>39</v>
      </c>
      <c r="C11" s="312" t="s">
        <v>40</v>
      </c>
      <c r="D11" s="313"/>
    </row>
    <row r="12" spans="1:4" s="39" customFormat="1" ht="47.25">
      <c r="A12" s="12">
        <v>2</v>
      </c>
      <c r="B12" s="17" t="s">
        <v>39</v>
      </c>
      <c r="C12" s="40" t="s">
        <v>62</v>
      </c>
      <c r="D12" s="18" t="s">
        <v>63</v>
      </c>
    </row>
    <row r="13" spans="1:4" s="39" customFormat="1" ht="47.25">
      <c r="A13" s="12">
        <v>3</v>
      </c>
      <c r="B13" s="17" t="s">
        <v>39</v>
      </c>
      <c r="C13" s="40" t="s">
        <v>64</v>
      </c>
      <c r="D13" s="18" t="s">
        <v>65</v>
      </c>
    </row>
    <row r="14" spans="1:4" s="39" customFormat="1" ht="31.5">
      <c r="A14" s="12">
        <v>4</v>
      </c>
      <c r="B14" s="17" t="s">
        <v>39</v>
      </c>
      <c r="C14" s="40" t="s">
        <v>66</v>
      </c>
      <c r="D14" s="18" t="s">
        <v>67</v>
      </c>
    </row>
    <row r="15" spans="1:4" s="39" customFormat="1" ht="31.5">
      <c r="A15" s="12">
        <v>5</v>
      </c>
      <c r="B15" s="17" t="s">
        <v>39</v>
      </c>
      <c r="C15" s="40" t="s">
        <v>68</v>
      </c>
      <c r="D15" s="18" t="s">
        <v>69</v>
      </c>
    </row>
    <row r="16" spans="1:3" s="41" customFormat="1" ht="15.75">
      <c r="A16" s="10"/>
      <c r="B16" s="10"/>
      <c r="C16" s="10"/>
    </row>
    <row r="18" spans="1:4" ht="31.5" customHeight="1">
      <c r="A18" s="314"/>
      <c r="B18" s="314"/>
      <c r="C18" s="314"/>
      <c r="D18" s="42"/>
    </row>
  </sheetData>
  <sheetProtection/>
  <mergeCells count="5">
    <mergeCell ref="A5:D5"/>
    <mergeCell ref="A6:D6"/>
    <mergeCell ref="A7:D7"/>
    <mergeCell ref="C11:D11"/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106" zoomScaleSheetLayoutView="106" zoomScalePageLayoutView="0" workbookViewId="0" topLeftCell="A56">
      <selection activeCell="L14" sqref="L14"/>
    </sheetView>
  </sheetViews>
  <sheetFormatPr defaultColWidth="9.00390625" defaultRowHeight="12.75"/>
  <cols>
    <col min="1" max="1" width="8.375" style="52" customWidth="1"/>
    <col min="2" max="2" width="4.375" style="53" customWidth="1"/>
    <col min="3" max="3" width="2.625" style="53" customWidth="1"/>
    <col min="4" max="4" width="3.625" style="53" customWidth="1"/>
    <col min="5" max="5" width="3.00390625" style="53" customWidth="1"/>
    <col min="6" max="6" width="4.25390625" style="53" customWidth="1"/>
    <col min="7" max="7" width="4.125" style="53" customWidth="1"/>
    <col min="8" max="8" width="5.125" style="53" customWidth="1"/>
    <col min="9" max="9" width="10.125" style="53" customWidth="1"/>
    <col min="10" max="10" width="51.75390625" style="53" customWidth="1"/>
    <col min="11" max="11" width="15.125" style="0" customWidth="1"/>
    <col min="12" max="12" width="14.875" style="0" customWidth="1"/>
    <col min="13" max="13" width="14.625" style="0" bestFit="1" customWidth="1"/>
    <col min="14" max="14" width="10.875" style="0" customWidth="1"/>
    <col min="15" max="16" width="3.625" style="0" bestFit="1" customWidth="1"/>
  </cols>
  <sheetData>
    <row r="1" spans="1:13" s="45" customFormat="1" ht="16.5" customHeight="1">
      <c r="A1" s="43"/>
      <c r="B1" s="44"/>
      <c r="C1" s="315" t="s">
        <v>158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45" customFormat="1" ht="16.5" customHeight="1">
      <c r="A2" s="43"/>
      <c r="B2" s="44"/>
      <c r="C2" s="315" t="s">
        <v>20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45" customFormat="1" ht="16.5" customHeight="1">
      <c r="A3" s="43"/>
      <c r="B3" s="44"/>
      <c r="C3" s="315" t="s">
        <v>435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45" customFormat="1" ht="21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6"/>
      <c r="L4" s="46"/>
      <c r="M4" s="46"/>
    </row>
    <row r="5" spans="1:13" s="45" customFormat="1" ht="15.75" customHeight="1">
      <c r="A5" s="319" t="s">
        <v>436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s="45" customFormat="1" ht="7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6"/>
      <c r="L6" s="46"/>
      <c r="M6" s="46"/>
    </row>
    <row r="7" spans="1:13" s="45" customFormat="1" ht="15.7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6"/>
      <c r="L7" s="320" t="s">
        <v>122</v>
      </c>
      <c r="M7" s="320"/>
    </row>
    <row r="8" spans="1:13" s="45" customFormat="1" ht="15.75" customHeight="1">
      <c r="A8" s="326" t="s">
        <v>8</v>
      </c>
      <c r="B8" s="321" t="s">
        <v>38</v>
      </c>
      <c r="C8" s="322"/>
      <c r="D8" s="322"/>
      <c r="E8" s="322"/>
      <c r="F8" s="322"/>
      <c r="G8" s="322"/>
      <c r="H8" s="322"/>
      <c r="I8" s="323"/>
      <c r="J8" s="324" t="s">
        <v>70</v>
      </c>
      <c r="K8" s="324" t="s">
        <v>148</v>
      </c>
      <c r="L8" s="324" t="s">
        <v>167</v>
      </c>
      <c r="M8" s="324" t="s">
        <v>437</v>
      </c>
    </row>
    <row r="9" spans="1:13" s="45" customFormat="1" ht="138.75" customHeight="1">
      <c r="A9" s="327"/>
      <c r="B9" s="47" t="s">
        <v>71</v>
      </c>
      <c r="C9" s="47" t="s">
        <v>72</v>
      </c>
      <c r="D9" s="47" t="s">
        <v>73</v>
      </c>
      <c r="E9" s="47" t="s">
        <v>74</v>
      </c>
      <c r="F9" s="47" t="s">
        <v>75</v>
      </c>
      <c r="G9" s="47" t="s">
        <v>76</v>
      </c>
      <c r="H9" s="47" t="s">
        <v>77</v>
      </c>
      <c r="I9" s="47" t="s">
        <v>78</v>
      </c>
      <c r="J9" s="325"/>
      <c r="K9" s="325"/>
      <c r="L9" s="325"/>
      <c r="M9" s="325"/>
    </row>
    <row r="10" spans="1:13" s="49" customFormat="1" ht="13.5" customHeight="1">
      <c r="A10" s="63"/>
      <c r="B10" s="48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</row>
    <row r="11" spans="1:16" ht="15" customHeight="1">
      <c r="A11" s="58" t="s">
        <v>6</v>
      </c>
      <c r="B11" s="57" t="s">
        <v>79</v>
      </c>
      <c r="C11" s="57" t="s">
        <v>6</v>
      </c>
      <c r="D11" s="57" t="s">
        <v>80</v>
      </c>
      <c r="E11" s="57" t="s">
        <v>80</v>
      </c>
      <c r="F11" s="57" t="s">
        <v>79</v>
      </c>
      <c r="G11" s="57" t="s">
        <v>80</v>
      </c>
      <c r="H11" s="57" t="s">
        <v>81</v>
      </c>
      <c r="I11" s="57" t="s">
        <v>79</v>
      </c>
      <c r="J11" s="252" t="s">
        <v>82</v>
      </c>
      <c r="K11" s="342">
        <f>K12+K16+K21+K29+K32+K36</f>
        <v>318300</v>
      </c>
      <c r="L11" s="342">
        <f>L12+L16+L21+L29+L32+L36</f>
        <v>321200</v>
      </c>
      <c r="M11" s="342">
        <f>M12+M16+M21+M29+M32+M36</f>
        <v>324800</v>
      </c>
      <c r="N11" s="51"/>
      <c r="O11" s="51"/>
      <c r="P11" s="51"/>
    </row>
    <row r="12" spans="1:16" ht="15" customHeight="1">
      <c r="A12" s="54">
        <f>A11+1</f>
        <v>2</v>
      </c>
      <c r="B12" s="50" t="s">
        <v>79</v>
      </c>
      <c r="C12" s="50" t="s">
        <v>6</v>
      </c>
      <c r="D12" s="50" t="s">
        <v>83</v>
      </c>
      <c r="E12" s="50" t="s">
        <v>80</v>
      </c>
      <c r="F12" s="50" t="s">
        <v>79</v>
      </c>
      <c r="G12" s="50" t="s">
        <v>80</v>
      </c>
      <c r="H12" s="50" t="s">
        <v>81</v>
      </c>
      <c r="I12" s="50" t="s">
        <v>79</v>
      </c>
      <c r="J12" s="253" t="s">
        <v>84</v>
      </c>
      <c r="K12" s="343">
        <f aca="true" t="shared" si="0" ref="K12:M13">K13</f>
        <v>52000</v>
      </c>
      <c r="L12" s="343">
        <f t="shared" si="0"/>
        <v>52000</v>
      </c>
      <c r="M12" s="343">
        <f t="shared" si="0"/>
        <v>52000</v>
      </c>
      <c r="N12" s="51"/>
      <c r="O12" s="51"/>
      <c r="P12" s="51"/>
    </row>
    <row r="13" spans="1:16" ht="15" customHeight="1">
      <c r="A13" s="54">
        <f aca="true" t="shared" si="1" ref="A13:A23">A12+1</f>
        <v>3</v>
      </c>
      <c r="B13" s="50" t="s">
        <v>85</v>
      </c>
      <c r="C13" s="50" t="s">
        <v>6</v>
      </c>
      <c r="D13" s="50" t="s">
        <v>83</v>
      </c>
      <c r="E13" s="50" t="s">
        <v>86</v>
      </c>
      <c r="F13" s="50" t="s">
        <v>79</v>
      </c>
      <c r="G13" s="50" t="s">
        <v>83</v>
      </c>
      <c r="H13" s="50" t="s">
        <v>81</v>
      </c>
      <c r="I13" s="50" t="s">
        <v>87</v>
      </c>
      <c r="J13" s="253" t="s">
        <v>88</v>
      </c>
      <c r="K13" s="344">
        <f t="shared" si="0"/>
        <v>52000</v>
      </c>
      <c r="L13" s="344">
        <f t="shared" si="0"/>
        <v>52000</v>
      </c>
      <c r="M13" s="344">
        <f t="shared" si="0"/>
        <v>52000</v>
      </c>
      <c r="N13" s="51"/>
      <c r="O13" s="51"/>
      <c r="P13" s="51"/>
    </row>
    <row r="14" spans="1:16" ht="102.75" customHeight="1">
      <c r="A14" s="54">
        <f t="shared" si="1"/>
        <v>4</v>
      </c>
      <c r="B14" s="50" t="s">
        <v>85</v>
      </c>
      <c r="C14" s="50" t="s">
        <v>6</v>
      </c>
      <c r="D14" s="50" t="s">
        <v>83</v>
      </c>
      <c r="E14" s="50" t="s">
        <v>86</v>
      </c>
      <c r="F14" s="50" t="s">
        <v>89</v>
      </c>
      <c r="G14" s="50" t="s">
        <v>83</v>
      </c>
      <c r="H14" s="50" t="s">
        <v>81</v>
      </c>
      <c r="I14" s="50" t="s">
        <v>87</v>
      </c>
      <c r="J14" s="64" t="s">
        <v>168</v>
      </c>
      <c r="K14" s="344">
        <v>52000</v>
      </c>
      <c r="L14" s="344">
        <v>52000</v>
      </c>
      <c r="M14" s="344">
        <v>52000</v>
      </c>
      <c r="N14" s="51"/>
      <c r="O14" s="51"/>
      <c r="P14" s="51"/>
    </row>
    <row r="15" spans="1:16" ht="52.5" customHeight="1">
      <c r="A15" s="54">
        <f t="shared" si="1"/>
        <v>5</v>
      </c>
      <c r="B15" s="50" t="s">
        <v>90</v>
      </c>
      <c r="C15" s="50" t="s">
        <v>6</v>
      </c>
      <c r="D15" s="50" t="s">
        <v>91</v>
      </c>
      <c r="E15" s="50" t="s">
        <v>80</v>
      </c>
      <c r="F15" s="50" t="s">
        <v>79</v>
      </c>
      <c r="G15" s="50" t="s">
        <v>80</v>
      </c>
      <c r="H15" s="50" t="s">
        <v>81</v>
      </c>
      <c r="I15" s="50" t="s">
        <v>87</v>
      </c>
      <c r="J15" s="60" t="s">
        <v>92</v>
      </c>
      <c r="K15" s="343">
        <f>K16</f>
        <v>83700</v>
      </c>
      <c r="L15" s="343">
        <f>L16</f>
        <v>86600</v>
      </c>
      <c r="M15" s="343">
        <f>M16</f>
        <v>90200</v>
      </c>
      <c r="N15" s="51"/>
      <c r="O15" s="51"/>
      <c r="P15" s="51"/>
    </row>
    <row r="16" spans="1:16" ht="50.25" customHeight="1">
      <c r="A16" s="54">
        <f t="shared" si="1"/>
        <v>6</v>
      </c>
      <c r="B16" s="50" t="s">
        <v>90</v>
      </c>
      <c r="C16" s="50" t="s">
        <v>6</v>
      </c>
      <c r="D16" s="50" t="s">
        <v>91</v>
      </c>
      <c r="E16" s="50" t="s">
        <v>86</v>
      </c>
      <c r="F16" s="50" t="s">
        <v>79</v>
      </c>
      <c r="G16" s="50" t="s">
        <v>83</v>
      </c>
      <c r="H16" s="50" t="s">
        <v>81</v>
      </c>
      <c r="I16" s="50" t="s">
        <v>87</v>
      </c>
      <c r="J16" s="60" t="s">
        <v>92</v>
      </c>
      <c r="K16" s="344">
        <f>K17+K18+K19+K20</f>
        <v>83700</v>
      </c>
      <c r="L16" s="344">
        <f>L17+L18+L19+L20</f>
        <v>86600</v>
      </c>
      <c r="M16" s="344">
        <f>M17+M18+M19+M20</f>
        <v>90200</v>
      </c>
      <c r="N16" s="51"/>
      <c r="O16" s="51"/>
      <c r="P16" s="51"/>
    </row>
    <row r="17" spans="1:16" ht="99" customHeight="1">
      <c r="A17" s="54">
        <f t="shared" si="1"/>
        <v>7</v>
      </c>
      <c r="B17" s="50" t="s">
        <v>90</v>
      </c>
      <c r="C17" s="50" t="s">
        <v>6</v>
      </c>
      <c r="D17" s="50" t="s">
        <v>91</v>
      </c>
      <c r="E17" s="50" t="s">
        <v>86</v>
      </c>
      <c r="F17" s="50" t="s">
        <v>93</v>
      </c>
      <c r="G17" s="50" t="s">
        <v>83</v>
      </c>
      <c r="H17" s="50" t="s">
        <v>81</v>
      </c>
      <c r="I17" s="50" t="s">
        <v>87</v>
      </c>
      <c r="J17" s="64" t="s">
        <v>94</v>
      </c>
      <c r="K17" s="344">
        <v>38300</v>
      </c>
      <c r="L17" s="344">
        <v>39900</v>
      </c>
      <c r="M17" s="344">
        <v>41500</v>
      </c>
      <c r="N17" s="51"/>
      <c r="O17" s="51"/>
      <c r="P17" s="51"/>
    </row>
    <row r="18" spans="1:13" ht="111.75" customHeight="1">
      <c r="A18" s="54">
        <f t="shared" si="1"/>
        <v>8</v>
      </c>
      <c r="B18" s="50" t="s">
        <v>90</v>
      </c>
      <c r="C18" s="50" t="s">
        <v>6</v>
      </c>
      <c r="D18" s="50" t="s">
        <v>91</v>
      </c>
      <c r="E18" s="50" t="s">
        <v>86</v>
      </c>
      <c r="F18" s="50" t="s">
        <v>95</v>
      </c>
      <c r="G18" s="50" t="s">
        <v>83</v>
      </c>
      <c r="H18" s="50" t="s">
        <v>81</v>
      </c>
      <c r="I18" s="50" t="s">
        <v>87</v>
      </c>
      <c r="J18" s="64" t="s">
        <v>96</v>
      </c>
      <c r="K18" s="344">
        <v>200</v>
      </c>
      <c r="L18" s="344">
        <v>200</v>
      </c>
      <c r="M18" s="344">
        <v>200</v>
      </c>
    </row>
    <row r="19" spans="1:13" ht="93.75" customHeight="1">
      <c r="A19" s="54">
        <f t="shared" si="1"/>
        <v>9</v>
      </c>
      <c r="B19" s="50" t="s">
        <v>90</v>
      </c>
      <c r="C19" s="50" t="s">
        <v>6</v>
      </c>
      <c r="D19" s="50" t="s">
        <v>91</v>
      </c>
      <c r="E19" s="50" t="s">
        <v>86</v>
      </c>
      <c r="F19" s="50" t="s">
        <v>97</v>
      </c>
      <c r="G19" s="50" t="s">
        <v>83</v>
      </c>
      <c r="H19" s="50" t="s">
        <v>81</v>
      </c>
      <c r="I19" s="50" t="s">
        <v>87</v>
      </c>
      <c r="J19" s="64" t="s">
        <v>98</v>
      </c>
      <c r="K19" s="344">
        <v>50100</v>
      </c>
      <c r="L19" s="344">
        <v>52000</v>
      </c>
      <c r="M19" s="344">
        <v>53800</v>
      </c>
    </row>
    <row r="20" spans="1:13" ht="93.75" customHeight="1">
      <c r="A20" s="54">
        <f t="shared" si="1"/>
        <v>10</v>
      </c>
      <c r="B20" s="50" t="s">
        <v>90</v>
      </c>
      <c r="C20" s="50" t="s">
        <v>6</v>
      </c>
      <c r="D20" s="50" t="s">
        <v>91</v>
      </c>
      <c r="E20" s="50" t="s">
        <v>86</v>
      </c>
      <c r="F20" s="50" t="s">
        <v>99</v>
      </c>
      <c r="G20" s="50" t="s">
        <v>83</v>
      </c>
      <c r="H20" s="50" t="s">
        <v>81</v>
      </c>
      <c r="I20" s="50" t="s">
        <v>87</v>
      </c>
      <c r="J20" s="64" t="s">
        <v>100</v>
      </c>
      <c r="K20" s="344">
        <v>-4900</v>
      </c>
      <c r="L20" s="344">
        <v>-5500</v>
      </c>
      <c r="M20" s="344">
        <v>-5300</v>
      </c>
    </row>
    <row r="21" spans="1:13" ht="27.75" customHeight="1">
      <c r="A21" s="54">
        <f t="shared" si="1"/>
        <v>11</v>
      </c>
      <c r="B21" s="50" t="s">
        <v>79</v>
      </c>
      <c r="C21" s="50" t="s">
        <v>6</v>
      </c>
      <c r="D21" s="50" t="s">
        <v>101</v>
      </c>
      <c r="E21" s="50" t="s">
        <v>80</v>
      </c>
      <c r="F21" s="50" t="s">
        <v>79</v>
      </c>
      <c r="G21" s="50" t="s">
        <v>80</v>
      </c>
      <c r="H21" s="50" t="s">
        <v>81</v>
      </c>
      <c r="I21" s="50" t="s">
        <v>79</v>
      </c>
      <c r="J21" s="253" t="s">
        <v>102</v>
      </c>
      <c r="K21" s="343">
        <f>K22+K24</f>
        <v>3400</v>
      </c>
      <c r="L21" s="343">
        <f>L22+L24</f>
        <v>3400</v>
      </c>
      <c r="M21" s="343">
        <f>M22+M24</f>
        <v>3400</v>
      </c>
    </row>
    <row r="22" spans="1:13" ht="21.75" customHeight="1">
      <c r="A22" s="54">
        <f t="shared" si="1"/>
        <v>12</v>
      </c>
      <c r="B22" s="50" t="s">
        <v>79</v>
      </c>
      <c r="C22" s="50" t="s">
        <v>6</v>
      </c>
      <c r="D22" s="50" t="s">
        <v>101</v>
      </c>
      <c r="E22" s="50" t="s">
        <v>83</v>
      </c>
      <c r="F22" s="50" t="s">
        <v>79</v>
      </c>
      <c r="G22" s="50" t="s">
        <v>80</v>
      </c>
      <c r="H22" s="50" t="s">
        <v>81</v>
      </c>
      <c r="I22" s="50" t="s">
        <v>87</v>
      </c>
      <c r="J22" s="60" t="s">
        <v>103</v>
      </c>
      <c r="K22" s="344">
        <f>K23</f>
        <v>600</v>
      </c>
      <c r="L22" s="344">
        <f>L23</f>
        <v>600</v>
      </c>
      <c r="M22" s="344">
        <f>M23</f>
        <v>600</v>
      </c>
    </row>
    <row r="23" spans="1:13" ht="73.5" customHeight="1">
      <c r="A23" s="54">
        <f t="shared" si="1"/>
        <v>13</v>
      </c>
      <c r="B23" s="50" t="s">
        <v>85</v>
      </c>
      <c r="C23" s="50" t="s">
        <v>6</v>
      </c>
      <c r="D23" s="50" t="s">
        <v>101</v>
      </c>
      <c r="E23" s="50" t="s">
        <v>83</v>
      </c>
      <c r="F23" s="50" t="s">
        <v>104</v>
      </c>
      <c r="G23" s="50" t="s">
        <v>35</v>
      </c>
      <c r="H23" s="50" t="s">
        <v>81</v>
      </c>
      <c r="I23" s="50" t="s">
        <v>87</v>
      </c>
      <c r="J23" s="254" t="s">
        <v>105</v>
      </c>
      <c r="K23" s="344">
        <v>600</v>
      </c>
      <c r="L23" s="344">
        <v>600</v>
      </c>
      <c r="M23" s="344">
        <v>600</v>
      </c>
    </row>
    <row r="24" spans="1:13" ht="39.75" customHeight="1">
      <c r="A24" s="54">
        <v>14</v>
      </c>
      <c r="B24" s="50" t="s">
        <v>85</v>
      </c>
      <c r="C24" s="50" t="s">
        <v>6</v>
      </c>
      <c r="D24" s="50" t="s">
        <v>101</v>
      </c>
      <c r="E24" s="50" t="s">
        <v>101</v>
      </c>
      <c r="F24" s="50" t="s">
        <v>79</v>
      </c>
      <c r="G24" s="50" t="s">
        <v>80</v>
      </c>
      <c r="H24" s="50" t="s">
        <v>81</v>
      </c>
      <c r="I24" s="50" t="s">
        <v>87</v>
      </c>
      <c r="J24" s="64" t="s">
        <v>170</v>
      </c>
      <c r="K24" s="344">
        <f>K25+K27</f>
        <v>2800</v>
      </c>
      <c r="L24" s="344">
        <f>L25+L27</f>
        <v>2800</v>
      </c>
      <c r="M24" s="344">
        <f>M25+M27</f>
        <v>2800</v>
      </c>
    </row>
    <row r="25" spans="1:13" ht="39.75" customHeight="1">
      <c r="A25" s="54">
        <v>15</v>
      </c>
      <c r="B25" s="50" t="s">
        <v>85</v>
      </c>
      <c r="C25" s="50" t="s">
        <v>6</v>
      </c>
      <c r="D25" s="50" t="s">
        <v>101</v>
      </c>
      <c r="E25" s="50" t="s">
        <v>101</v>
      </c>
      <c r="F25" s="50" t="s">
        <v>104</v>
      </c>
      <c r="G25" s="50" t="s">
        <v>80</v>
      </c>
      <c r="H25" s="50" t="s">
        <v>81</v>
      </c>
      <c r="I25" s="50" t="s">
        <v>87</v>
      </c>
      <c r="J25" s="64" t="s">
        <v>171</v>
      </c>
      <c r="K25" s="344">
        <f>K26</f>
        <v>2000</v>
      </c>
      <c r="L25" s="344">
        <f>L26</f>
        <v>2000</v>
      </c>
      <c r="M25" s="344">
        <f>M26</f>
        <v>2000</v>
      </c>
    </row>
    <row r="26" spans="1:13" ht="49.5" customHeight="1">
      <c r="A26" s="54">
        <v>16</v>
      </c>
      <c r="B26" s="50" t="s">
        <v>85</v>
      </c>
      <c r="C26" s="50" t="s">
        <v>6</v>
      </c>
      <c r="D26" s="50" t="s">
        <v>101</v>
      </c>
      <c r="E26" s="50" t="s">
        <v>101</v>
      </c>
      <c r="F26" s="50" t="s">
        <v>166</v>
      </c>
      <c r="G26" s="50" t="s">
        <v>35</v>
      </c>
      <c r="H26" s="50" t="s">
        <v>81</v>
      </c>
      <c r="I26" s="50" t="s">
        <v>87</v>
      </c>
      <c r="J26" s="64" t="s">
        <v>169</v>
      </c>
      <c r="K26" s="344">
        <v>2000</v>
      </c>
      <c r="L26" s="344">
        <v>2000</v>
      </c>
      <c r="M26" s="344">
        <v>2000</v>
      </c>
    </row>
    <row r="27" spans="1:13" ht="28.5" customHeight="1">
      <c r="A27" s="54">
        <v>17</v>
      </c>
      <c r="B27" s="50" t="s">
        <v>85</v>
      </c>
      <c r="C27" s="50" t="s">
        <v>6</v>
      </c>
      <c r="D27" s="50" t="s">
        <v>101</v>
      </c>
      <c r="E27" s="50" t="s">
        <v>101</v>
      </c>
      <c r="F27" s="50" t="s">
        <v>172</v>
      </c>
      <c r="G27" s="50" t="s">
        <v>80</v>
      </c>
      <c r="H27" s="50" t="s">
        <v>81</v>
      </c>
      <c r="I27" s="50" t="s">
        <v>87</v>
      </c>
      <c r="J27" s="255" t="s">
        <v>173</v>
      </c>
      <c r="K27" s="344">
        <f>K28</f>
        <v>800</v>
      </c>
      <c r="L27" s="344">
        <f>L28</f>
        <v>800</v>
      </c>
      <c r="M27" s="344">
        <f>M28</f>
        <v>800</v>
      </c>
    </row>
    <row r="28" spans="1:13" ht="56.25" customHeight="1">
      <c r="A28" s="54">
        <v>18</v>
      </c>
      <c r="B28" s="50" t="s">
        <v>85</v>
      </c>
      <c r="C28" s="50" t="s">
        <v>6</v>
      </c>
      <c r="D28" s="50" t="s">
        <v>101</v>
      </c>
      <c r="E28" s="50" t="s">
        <v>101</v>
      </c>
      <c r="F28" s="50" t="s">
        <v>145</v>
      </c>
      <c r="G28" s="50" t="s">
        <v>35</v>
      </c>
      <c r="H28" s="50" t="s">
        <v>81</v>
      </c>
      <c r="I28" s="50" t="s">
        <v>87</v>
      </c>
      <c r="J28" s="64" t="s">
        <v>174</v>
      </c>
      <c r="K28" s="344">
        <v>800</v>
      </c>
      <c r="L28" s="344">
        <v>800</v>
      </c>
      <c r="M28" s="344">
        <v>800</v>
      </c>
    </row>
    <row r="29" spans="1:13" ht="51" customHeight="1" hidden="1">
      <c r="A29" s="54">
        <v>18</v>
      </c>
      <c r="B29" s="50" t="s">
        <v>79</v>
      </c>
      <c r="C29" s="50" t="s">
        <v>6</v>
      </c>
      <c r="D29" s="50" t="s">
        <v>159</v>
      </c>
      <c r="E29" s="50" t="s">
        <v>80</v>
      </c>
      <c r="F29" s="50" t="s">
        <v>79</v>
      </c>
      <c r="G29" s="50" t="s">
        <v>80</v>
      </c>
      <c r="H29" s="50" t="s">
        <v>81</v>
      </c>
      <c r="I29" s="50" t="s">
        <v>79</v>
      </c>
      <c r="J29" s="30" t="s">
        <v>175</v>
      </c>
      <c r="K29" s="343">
        <f>K31</f>
        <v>0</v>
      </c>
      <c r="L29" s="343">
        <f>L31</f>
        <v>0</v>
      </c>
      <c r="M29" s="343">
        <f>M31</f>
        <v>0</v>
      </c>
    </row>
    <row r="30" spans="1:13" ht="51" customHeight="1" hidden="1">
      <c r="A30" s="54">
        <v>18</v>
      </c>
      <c r="B30" s="50" t="s">
        <v>39</v>
      </c>
      <c r="C30" s="50" t="s">
        <v>6</v>
      </c>
      <c r="D30" s="50" t="s">
        <v>159</v>
      </c>
      <c r="E30" s="50" t="s">
        <v>160</v>
      </c>
      <c r="F30" s="50" t="s">
        <v>79</v>
      </c>
      <c r="G30" s="50" t="s">
        <v>83</v>
      </c>
      <c r="H30" s="50" t="s">
        <v>81</v>
      </c>
      <c r="I30" s="50" t="s">
        <v>87</v>
      </c>
      <c r="J30" s="64" t="s">
        <v>182</v>
      </c>
      <c r="K30" s="344">
        <f>K31</f>
        <v>0</v>
      </c>
      <c r="L30" s="344">
        <f>L31</f>
        <v>0</v>
      </c>
      <c r="M30" s="344">
        <f>M31</f>
        <v>0</v>
      </c>
    </row>
    <row r="31" spans="1:13" ht="51" customHeight="1" hidden="1">
      <c r="A31" s="54">
        <v>18</v>
      </c>
      <c r="B31" s="50" t="s">
        <v>39</v>
      </c>
      <c r="C31" s="50" t="s">
        <v>6</v>
      </c>
      <c r="D31" s="50" t="s">
        <v>159</v>
      </c>
      <c r="E31" s="50" t="s">
        <v>160</v>
      </c>
      <c r="F31" s="50" t="s">
        <v>161</v>
      </c>
      <c r="G31" s="50" t="s">
        <v>83</v>
      </c>
      <c r="H31" s="50" t="s">
        <v>421</v>
      </c>
      <c r="I31" s="50" t="s">
        <v>87</v>
      </c>
      <c r="J31" s="30" t="s">
        <v>153</v>
      </c>
      <c r="K31" s="344"/>
      <c r="L31" s="344"/>
      <c r="M31" s="344"/>
    </row>
    <row r="32" spans="1:13" ht="56.25" customHeight="1">
      <c r="A32" s="54">
        <f>A28+1</f>
        <v>19</v>
      </c>
      <c r="B32" s="50" t="s">
        <v>79</v>
      </c>
      <c r="C32" s="50" t="s">
        <v>6</v>
      </c>
      <c r="D32" s="50" t="s">
        <v>46</v>
      </c>
      <c r="E32" s="50" t="s">
        <v>80</v>
      </c>
      <c r="F32" s="50" t="s">
        <v>79</v>
      </c>
      <c r="G32" s="50" t="s">
        <v>80</v>
      </c>
      <c r="H32" s="50" t="s">
        <v>81</v>
      </c>
      <c r="I32" s="50" t="s">
        <v>79</v>
      </c>
      <c r="J32" s="60" t="s">
        <v>106</v>
      </c>
      <c r="K32" s="343">
        <f>K33</f>
        <v>100000</v>
      </c>
      <c r="L32" s="343">
        <f>L33</f>
        <v>100000</v>
      </c>
      <c r="M32" s="343">
        <f>M33</f>
        <v>100000</v>
      </c>
    </row>
    <row r="33" spans="1:13" ht="118.5" customHeight="1">
      <c r="A33" s="54">
        <f>A32+1</f>
        <v>20</v>
      </c>
      <c r="B33" s="50" t="s">
        <v>39</v>
      </c>
      <c r="C33" s="50" t="s">
        <v>6</v>
      </c>
      <c r="D33" s="50" t="s">
        <v>46</v>
      </c>
      <c r="E33" s="50" t="s">
        <v>107</v>
      </c>
      <c r="F33" s="50" t="s">
        <v>79</v>
      </c>
      <c r="G33" s="50" t="s">
        <v>80</v>
      </c>
      <c r="H33" s="50" t="s">
        <v>81</v>
      </c>
      <c r="I33" s="50" t="s">
        <v>108</v>
      </c>
      <c r="J33" s="64" t="s">
        <v>176</v>
      </c>
      <c r="K33" s="344">
        <f aca="true" t="shared" si="2" ref="K33:M34">K34</f>
        <v>100000</v>
      </c>
      <c r="L33" s="344">
        <f t="shared" si="2"/>
        <v>100000</v>
      </c>
      <c r="M33" s="344">
        <f t="shared" si="2"/>
        <v>100000</v>
      </c>
    </row>
    <row r="34" spans="1:13" ht="119.25" customHeight="1">
      <c r="A34" s="54">
        <f>A33+1</f>
        <v>21</v>
      </c>
      <c r="B34" s="50" t="s">
        <v>39</v>
      </c>
      <c r="C34" s="50" t="s">
        <v>6</v>
      </c>
      <c r="D34" s="50" t="s">
        <v>46</v>
      </c>
      <c r="E34" s="50" t="s">
        <v>107</v>
      </c>
      <c r="F34" s="50" t="s">
        <v>104</v>
      </c>
      <c r="G34" s="50" t="s">
        <v>80</v>
      </c>
      <c r="H34" s="50" t="s">
        <v>81</v>
      </c>
      <c r="I34" s="50" t="s">
        <v>108</v>
      </c>
      <c r="J34" s="61" t="s">
        <v>109</v>
      </c>
      <c r="K34" s="344">
        <f t="shared" si="2"/>
        <v>100000</v>
      </c>
      <c r="L34" s="344">
        <f t="shared" si="2"/>
        <v>100000</v>
      </c>
      <c r="M34" s="344">
        <f t="shared" si="2"/>
        <v>100000</v>
      </c>
    </row>
    <row r="35" spans="1:13" ht="99.75" customHeight="1">
      <c r="A35" s="54">
        <f aca="true" t="shared" si="3" ref="A35:A64">A34+1</f>
        <v>22</v>
      </c>
      <c r="B35" s="50" t="s">
        <v>39</v>
      </c>
      <c r="C35" s="50" t="s">
        <v>6</v>
      </c>
      <c r="D35" s="50" t="s">
        <v>46</v>
      </c>
      <c r="E35" s="50" t="s">
        <v>107</v>
      </c>
      <c r="F35" s="50" t="s">
        <v>110</v>
      </c>
      <c r="G35" s="50" t="s">
        <v>35</v>
      </c>
      <c r="H35" s="50" t="s">
        <v>81</v>
      </c>
      <c r="I35" s="50" t="s">
        <v>108</v>
      </c>
      <c r="J35" s="64" t="s">
        <v>177</v>
      </c>
      <c r="K35" s="344">
        <v>100000</v>
      </c>
      <c r="L35" s="344">
        <v>100000</v>
      </c>
      <c r="M35" s="344">
        <v>100000</v>
      </c>
    </row>
    <row r="36" spans="1:13" ht="52.5" customHeight="1">
      <c r="A36" s="54">
        <f t="shared" si="3"/>
        <v>23</v>
      </c>
      <c r="B36" s="50" t="s">
        <v>79</v>
      </c>
      <c r="C36" s="50" t="s">
        <v>6</v>
      </c>
      <c r="D36" s="50" t="s">
        <v>49</v>
      </c>
      <c r="E36" s="50" t="s">
        <v>80</v>
      </c>
      <c r="F36" s="50" t="s">
        <v>79</v>
      </c>
      <c r="G36" s="50" t="s">
        <v>80</v>
      </c>
      <c r="H36" s="50" t="s">
        <v>81</v>
      </c>
      <c r="I36" s="50" t="s">
        <v>79</v>
      </c>
      <c r="J36" s="64" t="s">
        <v>178</v>
      </c>
      <c r="K36" s="343">
        <f>K39+K40</f>
        <v>79200</v>
      </c>
      <c r="L36" s="343">
        <f>L39+L40</f>
        <v>79200</v>
      </c>
      <c r="M36" s="343">
        <f>M39+M40</f>
        <v>79200</v>
      </c>
    </row>
    <row r="37" spans="1:13" ht="29.25" customHeight="1">
      <c r="A37" s="54">
        <f t="shared" si="3"/>
        <v>24</v>
      </c>
      <c r="B37" s="50" t="s">
        <v>39</v>
      </c>
      <c r="C37" s="50" t="s">
        <v>6</v>
      </c>
      <c r="D37" s="50" t="s">
        <v>49</v>
      </c>
      <c r="E37" s="50" t="s">
        <v>83</v>
      </c>
      <c r="F37" s="50" t="s">
        <v>79</v>
      </c>
      <c r="G37" s="50" t="s">
        <v>80</v>
      </c>
      <c r="H37" s="50" t="s">
        <v>81</v>
      </c>
      <c r="I37" s="50" t="s">
        <v>112</v>
      </c>
      <c r="J37" s="64" t="s">
        <v>179</v>
      </c>
      <c r="K37" s="344">
        <f>K38</f>
        <v>79200</v>
      </c>
      <c r="L37" s="344">
        <f>L38</f>
        <v>0</v>
      </c>
      <c r="M37" s="344">
        <f>M38</f>
        <v>0</v>
      </c>
    </row>
    <row r="38" spans="1:13" ht="29.25" customHeight="1">
      <c r="A38" s="54">
        <f t="shared" si="3"/>
        <v>25</v>
      </c>
      <c r="B38" s="50" t="s">
        <v>39</v>
      </c>
      <c r="C38" s="50" t="s">
        <v>6</v>
      </c>
      <c r="D38" s="50" t="s">
        <v>49</v>
      </c>
      <c r="E38" s="50" t="s">
        <v>83</v>
      </c>
      <c r="F38" s="50" t="s">
        <v>181</v>
      </c>
      <c r="G38" s="50" t="s">
        <v>80</v>
      </c>
      <c r="H38" s="50" t="s">
        <v>81</v>
      </c>
      <c r="I38" s="50" t="s">
        <v>112</v>
      </c>
      <c r="J38" s="64" t="s">
        <v>180</v>
      </c>
      <c r="K38" s="344">
        <f>K39</f>
        <v>79200</v>
      </c>
      <c r="L38" s="344">
        <f>L40</f>
        <v>0</v>
      </c>
      <c r="M38" s="344">
        <f>M40</f>
        <v>0</v>
      </c>
    </row>
    <row r="39" spans="1:13" ht="47.25" customHeight="1">
      <c r="A39" s="54">
        <f t="shared" si="3"/>
        <v>26</v>
      </c>
      <c r="B39" s="50" t="s">
        <v>39</v>
      </c>
      <c r="C39" s="50" t="s">
        <v>6</v>
      </c>
      <c r="D39" s="50" t="s">
        <v>49</v>
      </c>
      <c r="E39" s="50" t="s">
        <v>83</v>
      </c>
      <c r="F39" s="50" t="s">
        <v>111</v>
      </c>
      <c r="G39" s="50" t="s">
        <v>35</v>
      </c>
      <c r="H39" s="50" t="s">
        <v>81</v>
      </c>
      <c r="I39" s="50" t="s">
        <v>112</v>
      </c>
      <c r="J39" s="64" t="s">
        <v>134</v>
      </c>
      <c r="K39" s="344">
        <v>79200</v>
      </c>
      <c r="L39" s="344">
        <v>79200</v>
      </c>
      <c r="M39" s="344">
        <v>79200</v>
      </c>
    </row>
    <row r="40" spans="1:13" ht="29.25" customHeight="1" hidden="1">
      <c r="A40" s="54">
        <f t="shared" si="3"/>
        <v>27</v>
      </c>
      <c r="B40" s="50" t="s">
        <v>39</v>
      </c>
      <c r="C40" s="50" t="s">
        <v>6</v>
      </c>
      <c r="D40" s="50" t="s">
        <v>49</v>
      </c>
      <c r="E40" s="50" t="s">
        <v>86</v>
      </c>
      <c r="F40" s="50" t="s">
        <v>111</v>
      </c>
      <c r="G40" s="50" t="s">
        <v>35</v>
      </c>
      <c r="H40" s="50" t="s">
        <v>81</v>
      </c>
      <c r="I40" s="50" t="s">
        <v>112</v>
      </c>
      <c r="J40" s="31" t="s">
        <v>136</v>
      </c>
      <c r="K40" s="344"/>
      <c r="L40" s="344"/>
      <c r="M40" s="344"/>
    </row>
    <row r="41" spans="1:16" ht="26.25" customHeight="1">
      <c r="A41" s="54">
        <f>A39+1</f>
        <v>27</v>
      </c>
      <c r="B41" s="57" t="s">
        <v>79</v>
      </c>
      <c r="C41" s="57" t="s">
        <v>7</v>
      </c>
      <c r="D41" s="57" t="s">
        <v>80</v>
      </c>
      <c r="E41" s="57" t="s">
        <v>80</v>
      </c>
      <c r="F41" s="57" t="s">
        <v>79</v>
      </c>
      <c r="G41" s="57" t="s">
        <v>80</v>
      </c>
      <c r="H41" s="57" t="s">
        <v>81</v>
      </c>
      <c r="I41" s="57" t="s">
        <v>79</v>
      </c>
      <c r="J41" s="252" t="s">
        <v>113</v>
      </c>
      <c r="K41" s="342">
        <f>K42</f>
        <v>5810602</v>
      </c>
      <c r="L41" s="342">
        <f>L42</f>
        <v>3145739</v>
      </c>
      <c r="M41" s="342">
        <f>M42</f>
        <v>3688884</v>
      </c>
      <c r="N41" s="51"/>
      <c r="O41" s="51"/>
      <c r="P41" s="51"/>
    </row>
    <row r="42" spans="1:13" ht="33.75" customHeight="1">
      <c r="A42" s="54">
        <f t="shared" si="3"/>
        <v>28</v>
      </c>
      <c r="B42" s="50" t="s">
        <v>79</v>
      </c>
      <c r="C42" s="50" t="s">
        <v>7</v>
      </c>
      <c r="D42" s="50" t="s">
        <v>86</v>
      </c>
      <c r="E42" s="50" t="s">
        <v>80</v>
      </c>
      <c r="F42" s="50" t="s">
        <v>79</v>
      </c>
      <c r="G42" s="50" t="s">
        <v>80</v>
      </c>
      <c r="H42" s="50" t="s">
        <v>81</v>
      </c>
      <c r="I42" s="50" t="s">
        <v>79</v>
      </c>
      <c r="J42" s="60" t="s">
        <v>114</v>
      </c>
      <c r="K42" s="343">
        <f>K43+K47+K58+K53</f>
        <v>5810602</v>
      </c>
      <c r="L42" s="343">
        <f>L43+L47+L58+L53</f>
        <v>3145739</v>
      </c>
      <c r="M42" s="343">
        <f>M43+M47+M58+M53</f>
        <v>3688884</v>
      </c>
    </row>
    <row r="43" spans="1:16" ht="39" customHeight="1">
      <c r="A43" s="54">
        <f t="shared" si="3"/>
        <v>29</v>
      </c>
      <c r="B43" s="50" t="s">
        <v>39</v>
      </c>
      <c r="C43" s="50" t="s">
        <v>7</v>
      </c>
      <c r="D43" s="50" t="s">
        <v>86</v>
      </c>
      <c r="E43" s="50" t="s">
        <v>35</v>
      </c>
      <c r="F43" s="50" t="s">
        <v>79</v>
      </c>
      <c r="G43" s="50" t="s">
        <v>80</v>
      </c>
      <c r="H43" s="50" t="s">
        <v>81</v>
      </c>
      <c r="I43" s="50" t="s">
        <v>183</v>
      </c>
      <c r="J43" s="64" t="s">
        <v>184</v>
      </c>
      <c r="K43" s="344">
        <f>K44</f>
        <v>5561800</v>
      </c>
      <c r="L43" s="344">
        <f>L44</f>
        <v>2979100</v>
      </c>
      <c r="M43" s="344">
        <f>M44</f>
        <v>2979100</v>
      </c>
      <c r="N43" s="51"/>
      <c r="O43" s="51"/>
      <c r="P43" s="51"/>
    </row>
    <row r="44" spans="1:13" ht="34.5" customHeight="1">
      <c r="A44" s="54">
        <f t="shared" si="3"/>
        <v>30</v>
      </c>
      <c r="B44" s="50" t="s">
        <v>39</v>
      </c>
      <c r="C44" s="50" t="s">
        <v>7</v>
      </c>
      <c r="D44" s="50" t="s">
        <v>86</v>
      </c>
      <c r="E44" s="50" t="s">
        <v>52</v>
      </c>
      <c r="F44" s="50" t="s">
        <v>116</v>
      </c>
      <c r="G44" s="50" t="s">
        <v>80</v>
      </c>
      <c r="H44" s="50" t="s">
        <v>81</v>
      </c>
      <c r="I44" s="50" t="s">
        <v>183</v>
      </c>
      <c r="J44" s="64" t="s">
        <v>185</v>
      </c>
      <c r="K44" s="344">
        <f>K45+K46</f>
        <v>5561800</v>
      </c>
      <c r="L44" s="344">
        <f>L45+L46</f>
        <v>2979100</v>
      </c>
      <c r="M44" s="344">
        <f>M45+M46</f>
        <v>2979100</v>
      </c>
    </row>
    <row r="45" spans="1:13" ht="54" customHeight="1">
      <c r="A45" s="54">
        <f t="shared" si="3"/>
        <v>31</v>
      </c>
      <c r="B45" s="50" t="s">
        <v>39</v>
      </c>
      <c r="C45" s="50" t="s">
        <v>7</v>
      </c>
      <c r="D45" s="50" t="s">
        <v>86</v>
      </c>
      <c r="E45" s="50" t="s">
        <v>52</v>
      </c>
      <c r="F45" s="50" t="s">
        <v>116</v>
      </c>
      <c r="G45" s="50" t="s">
        <v>35</v>
      </c>
      <c r="H45" s="50" t="s">
        <v>143</v>
      </c>
      <c r="I45" s="50" t="s">
        <v>183</v>
      </c>
      <c r="J45" s="32" t="s">
        <v>449</v>
      </c>
      <c r="K45" s="344">
        <v>174700</v>
      </c>
      <c r="L45" s="344">
        <v>139800</v>
      </c>
      <c r="M45" s="344">
        <v>139800</v>
      </c>
    </row>
    <row r="46" spans="1:14" ht="54" customHeight="1">
      <c r="A46" s="54">
        <f t="shared" si="3"/>
        <v>32</v>
      </c>
      <c r="B46" s="50" t="s">
        <v>39</v>
      </c>
      <c r="C46" s="50" t="s">
        <v>7</v>
      </c>
      <c r="D46" s="50" t="s">
        <v>86</v>
      </c>
      <c r="E46" s="50" t="s">
        <v>52</v>
      </c>
      <c r="F46" s="50" t="s">
        <v>116</v>
      </c>
      <c r="G46" s="50" t="s">
        <v>35</v>
      </c>
      <c r="H46" s="50" t="s">
        <v>144</v>
      </c>
      <c r="I46" s="50" t="s">
        <v>183</v>
      </c>
      <c r="J46" s="60" t="s">
        <v>448</v>
      </c>
      <c r="K46" s="344">
        <v>5387100</v>
      </c>
      <c r="L46" s="344">
        <v>2839300</v>
      </c>
      <c r="M46" s="344">
        <v>2839300</v>
      </c>
      <c r="N46" s="51"/>
    </row>
    <row r="47" spans="1:13" ht="48.75" customHeight="1">
      <c r="A47" s="54">
        <f t="shared" si="3"/>
        <v>33</v>
      </c>
      <c r="B47" s="50" t="s">
        <v>39</v>
      </c>
      <c r="C47" s="50" t="s">
        <v>7</v>
      </c>
      <c r="D47" s="50" t="s">
        <v>86</v>
      </c>
      <c r="E47" s="50" t="s">
        <v>451</v>
      </c>
      <c r="F47" s="50" t="s">
        <v>79</v>
      </c>
      <c r="G47" s="50" t="s">
        <v>80</v>
      </c>
      <c r="H47" s="50" t="s">
        <v>81</v>
      </c>
      <c r="I47" s="50" t="s">
        <v>183</v>
      </c>
      <c r="J47" s="256" t="s">
        <v>452</v>
      </c>
      <c r="K47" s="344">
        <f aca="true" t="shared" si="4" ref="K47:M48">K48</f>
        <v>104627</v>
      </c>
      <c r="L47" s="344">
        <f t="shared" si="4"/>
        <v>21879</v>
      </c>
      <c r="M47" s="344">
        <f t="shared" si="4"/>
        <v>621879</v>
      </c>
    </row>
    <row r="48" spans="1:13" ht="31.5" customHeight="1">
      <c r="A48" s="54">
        <f t="shared" si="3"/>
        <v>34</v>
      </c>
      <c r="B48" s="251" t="s">
        <v>39</v>
      </c>
      <c r="C48" s="251" t="s">
        <v>7</v>
      </c>
      <c r="D48" s="251" t="s">
        <v>86</v>
      </c>
      <c r="E48" s="251" t="s">
        <v>453</v>
      </c>
      <c r="F48" s="251" t="s">
        <v>118</v>
      </c>
      <c r="G48" s="251" t="s">
        <v>80</v>
      </c>
      <c r="H48" s="251" t="s">
        <v>81</v>
      </c>
      <c r="I48" s="251" t="s">
        <v>183</v>
      </c>
      <c r="J48" s="257" t="s">
        <v>454</v>
      </c>
      <c r="K48" s="344">
        <f t="shared" si="4"/>
        <v>104627</v>
      </c>
      <c r="L48" s="344">
        <f t="shared" si="4"/>
        <v>21879</v>
      </c>
      <c r="M48" s="344">
        <f t="shared" si="4"/>
        <v>621879</v>
      </c>
    </row>
    <row r="49" spans="1:13" ht="28.5" customHeight="1">
      <c r="A49" s="54">
        <f t="shared" si="3"/>
        <v>35</v>
      </c>
      <c r="B49" s="50" t="s">
        <v>39</v>
      </c>
      <c r="C49" s="50" t="s">
        <v>7</v>
      </c>
      <c r="D49" s="50" t="s">
        <v>86</v>
      </c>
      <c r="E49" s="50" t="s">
        <v>453</v>
      </c>
      <c r="F49" s="50" t="s">
        <v>118</v>
      </c>
      <c r="G49" s="50" t="s">
        <v>35</v>
      </c>
      <c r="H49" s="50" t="s">
        <v>79</v>
      </c>
      <c r="I49" s="50" t="s">
        <v>183</v>
      </c>
      <c r="J49" s="257" t="s">
        <v>455</v>
      </c>
      <c r="K49" s="344">
        <f>K51+K52+K50</f>
        <v>104627</v>
      </c>
      <c r="L49" s="344">
        <f>L51+L52+L50</f>
        <v>21879</v>
      </c>
      <c r="M49" s="344">
        <f>M51+M52+M50</f>
        <v>621879</v>
      </c>
    </row>
    <row r="50" spans="1:13" ht="108.75" customHeight="1">
      <c r="A50" s="54">
        <f t="shared" si="3"/>
        <v>36</v>
      </c>
      <c r="B50" s="50" t="s">
        <v>39</v>
      </c>
      <c r="C50" s="50" t="s">
        <v>7</v>
      </c>
      <c r="D50" s="50" t="s">
        <v>86</v>
      </c>
      <c r="E50" s="50" t="s">
        <v>453</v>
      </c>
      <c r="F50" s="50" t="s">
        <v>118</v>
      </c>
      <c r="G50" s="50" t="s">
        <v>35</v>
      </c>
      <c r="H50" s="50" t="s">
        <v>423</v>
      </c>
      <c r="I50" s="50" t="s">
        <v>183</v>
      </c>
      <c r="J50" s="247" t="s">
        <v>458</v>
      </c>
      <c r="K50" s="344">
        <v>89000</v>
      </c>
      <c r="L50" s="344">
        <v>0</v>
      </c>
      <c r="M50" s="344">
        <v>0</v>
      </c>
    </row>
    <row r="51" spans="1:13" ht="48.75" customHeight="1">
      <c r="A51" s="54">
        <f t="shared" si="3"/>
        <v>37</v>
      </c>
      <c r="B51" s="50" t="s">
        <v>39</v>
      </c>
      <c r="C51" s="50" t="s">
        <v>7</v>
      </c>
      <c r="D51" s="50" t="s">
        <v>86</v>
      </c>
      <c r="E51" s="50" t="s">
        <v>453</v>
      </c>
      <c r="F51" s="50" t="s">
        <v>118</v>
      </c>
      <c r="G51" s="50" t="s">
        <v>35</v>
      </c>
      <c r="H51" s="50" t="s">
        <v>146</v>
      </c>
      <c r="I51" s="50" t="s">
        <v>183</v>
      </c>
      <c r="J51" s="32" t="s">
        <v>456</v>
      </c>
      <c r="K51" s="344">
        <v>15627</v>
      </c>
      <c r="L51" s="344">
        <v>21879</v>
      </c>
      <c r="M51" s="344">
        <v>21879</v>
      </c>
    </row>
    <row r="52" spans="1:13" ht="60" customHeight="1">
      <c r="A52" s="54">
        <f t="shared" si="3"/>
        <v>38</v>
      </c>
      <c r="B52" s="50" t="s">
        <v>39</v>
      </c>
      <c r="C52" s="50" t="s">
        <v>7</v>
      </c>
      <c r="D52" s="50" t="s">
        <v>86</v>
      </c>
      <c r="E52" s="50" t="s">
        <v>453</v>
      </c>
      <c r="F52" s="50" t="s">
        <v>118</v>
      </c>
      <c r="G52" s="50" t="s">
        <v>35</v>
      </c>
      <c r="H52" s="50" t="s">
        <v>147</v>
      </c>
      <c r="I52" s="50" t="s">
        <v>183</v>
      </c>
      <c r="J52" s="32" t="s">
        <v>457</v>
      </c>
      <c r="K52" s="344">
        <v>0</v>
      </c>
      <c r="L52" s="344">
        <v>0</v>
      </c>
      <c r="M52" s="344">
        <v>600000</v>
      </c>
    </row>
    <row r="53" spans="1:13" ht="43.5" customHeight="1">
      <c r="A53" s="54">
        <f t="shared" si="3"/>
        <v>39</v>
      </c>
      <c r="B53" s="50" t="s">
        <v>39</v>
      </c>
      <c r="C53" s="50" t="s">
        <v>7</v>
      </c>
      <c r="D53" s="50" t="s">
        <v>86</v>
      </c>
      <c r="E53" s="50" t="s">
        <v>128</v>
      </c>
      <c r="F53" s="50" t="s">
        <v>79</v>
      </c>
      <c r="G53" s="50" t="s">
        <v>80</v>
      </c>
      <c r="H53" s="50" t="s">
        <v>81</v>
      </c>
      <c r="I53" s="50" t="s">
        <v>183</v>
      </c>
      <c r="J53" s="64" t="s">
        <v>186</v>
      </c>
      <c r="K53" s="344">
        <f>K54+K56</f>
        <v>57370</v>
      </c>
      <c r="L53" s="344">
        <f>L54+L56</f>
        <v>57955</v>
      </c>
      <c r="M53" s="344">
        <f>M54+M56</f>
        <v>1100</v>
      </c>
    </row>
    <row r="54" spans="1:13" ht="54.75" customHeight="1">
      <c r="A54" s="54">
        <f t="shared" si="3"/>
        <v>40</v>
      </c>
      <c r="B54" s="251" t="s">
        <v>39</v>
      </c>
      <c r="C54" s="251" t="s">
        <v>7</v>
      </c>
      <c r="D54" s="251" t="s">
        <v>86</v>
      </c>
      <c r="E54" s="251" t="s">
        <v>128</v>
      </c>
      <c r="F54" s="251" t="s">
        <v>200</v>
      </c>
      <c r="G54" s="251" t="s">
        <v>80</v>
      </c>
      <c r="H54" s="251" t="s">
        <v>81</v>
      </c>
      <c r="I54" s="251" t="s">
        <v>183</v>
      </c>
      <c r="J54" s="18" t="s">
        <v>447</v>
      </c>
      <c r="K54" s="344">
        <f aca="true" t="shared" si="5" ref="K54:M56">K55</f>
        <v>1100</v>
      </c>
      <c r="L54" s="344">
        <f t="shared" si="5"/>
        <v>1100</v>
      </c>
      <c r="M54" s="344">
        <f t="shared" si="5"/>
        <v>1100</v>
      </c>
    </row>
    <row r="55" spans="1:13" ht="62.25" customHeight="1">
      <c r="A55" s="54">
        <f t="shared" si="3"/>
        <v>41</v>
      </c>
      <c r="B55" s="50" t="s">
        <v>39</v>
      </c>
      <c r="C55" s="50" t="s">
        <v>7</v>
      </c>
      <c r="D55" s="50" t="s">
        <v>86</v>
      </c>
      <c r="E55" s="50" t="s">
        <v>128</v>
      </c>
      <c r="F55" s="50" t="s">
        <v>200</v>
      </c>
      <c r="G55" s="50" t="s">
        <v>35</v>
      </c>
      <c r="H55" s="50" t="s">
        <v>119</v>
      </c>
      <c r="I55" s="50" t="s">
        <v>183</v>
      </c>
      <c r="J55" s="60" t="s">
        <v>203</v>
      </c>
      <c r="K55" s="344">
        <v>1100</v>
      </c>
      <c r="L55" s="344">
        <v>1100</v>
      </c>
      <c r="M55" s="344">
        <v>1100</v>
      </c>
    </row>
    <row r="56" spans="1:13" ht="54" customHeight="1">
      <c r="A56" s="54">
        <f t="shared" si="3"/>
        <v>42</v>
      </c>
      <c r="B56" s="50" t="s">
        <v>39</v>
      </c>
      <c r="C56" s="50" t="s">
        <v>7</v>
      </c>
      <c r="D56" s="50" t="s">
        <v>86</v>
      </c>
      <c r="E56" s="50" t="s">
        <v>129</v>
      </c>
      <c r="F56" s="50" t="s">
        <v>130</v>
      </c>
      <c r="G56" s="50" t="s">
        <v>80</v>
      </c>
      <c r="H56" s="50" t="s">
        <v>81</v>
      </c>
      <c r="I56" s="50" t="s">
        <v>183</v>
      </c>
      <c r="J56" s="254" t="s">
        <v>154</v>
      </c>
      <c r="K56" s="344">
        <f t="shared" si="5"/>
        <v>56270</v>
      </c>
      <c r="L56" s="344">
        <f t="shared" si="5"/>
        <v>56855</v>
      </c>
      <c r="M56" s="344">
        <f t="shared" si="5"/>
        <v>0</v>
      </c>
    </row>
    <row r="57" spans="1:13" ht="66" customHeight="1">
      <c r="A57" s="54">
        <f t="shared" si="3"/>
        <v>43</v>
      </c>
      <c r="B57" s="50" t="s">
        <v>39</v>
      </c>
      <c r="C57" s="50" t="s">
        <v>7</v>
      </c>
      <c r="D57" s="50" t="s">
        <v>86</v>
      </c>
      <c r="E57" s="50" t="s">
        <v>129</v>
      </c>
      <c r="F57" s="50" t="s">
        <v>130</v>
      </c>
      <c r="G57" s="50" t="s">
        <v>35</v>
      </c>
      <c r="H57" s="50" t="s">
        <v>81</v>
      </c>
      <c r="I57" s="50" t="s">
        <v>183</v>
      </c>
      <c r="J57" s="254" t="s">
        <v>154</v>
      </c>
      <c r="K57" s="343">
        <v>56270</v>
      </c>
      <c r="L57" s="343">
        <v>56855</v>
      </c>
      <c r="M57" s="343">
        <v>0</v>
      </c>
    </row>
    <row r="58" spans="1:13" ht="23.25" customHeight="1">
      <c r="A58" s="54">
        <f t="shared" si="3"/>
        <v>44</v>
      </c>
      <c r="B58" s="50" t="s">
        <v>39</v>
      </c>
      <c r="C58" s="50" t="s">
        <v>7</v>
      </c>
      <c r="D58" s="50" t="s">
        <v>86</v>
      </c>
      <c r="E58" s="50" t="s">
        <v>131</v>
      </c>
      <c r="F58" s="50" t="s">
        <v>79</v>
      </c>
      <c r="G58" s="50" t="s">
        <v>80</v>
      </c>
      <c r="H58" s="50" t="s">
        <v>81</v>
      </c>
      <c r="I58" s="50" t="s">
        <v>183</v>
      </c>
      <c r="J58" s="60" t="s">
        <v>117</v>
      </c>
      <c r="K58" s="344">
        <f aca="true" t="shared" si="6" ref="K58:M59">K59</f>
        <v>86805</v>
      </c>
      <c r="L58" s="344">
        <f t="shared" si="6"/>
        <v>86805</v>
      </c>
      <c r="M58" s="344">
        <f t="shared" si="6"/>
        <v>86805</v>
      </c>
    </row>
    <row r="59" spans="1:13" ht="39.75" customHeight="1">
      <c r="A59" s="54">
        <f t="shared" si="3"/>
        <v>45</v>
      </c>
      <c r="B59" s="50" t="s">
        <v>39</v>
      </c>
      <c r="C59" s="50" t="s">
        <v>7</v>
      </c>
      <c r="D59" s="50" t="s">
        <v>86</v>
      </c>
      <c r="E59" s="50" t="s">
        <v>132</v>
      </c>
      <c r="F59" s="50" t="s">
        <v>118</v>
      </c>
      <c r="G59" s="50" t="s">
        <v>80</v>
      </c>
      <c r="H59" s="50" t="s">
        <v>81</v>
      </c>
      <c r="I59" s="50" t="s">
        <v>183</v>
      </c>
      <c r="J59" s="64" t="s">
        <v>188</v>
      </c>
      <c r="K59" s="344">
        <f t="shared" si="6"/>
        <v>86805</v>
      </c>
      <c r="L59" s="344">
        <f t="shared" si="6"/>
        <v>86805</v>
      </c>
      <c r="M59" s="344">
        <f t="shared" si="6"/>
        <v>86805</v>
      </c>
    </row>
    <row r="60" spans="1:13" ht="39" customHeight="1">
      <c r="A60" s="54">
        <f t="shared" si="3"/>
        <v>46</v>
      </c>
      <c r="B60" s="50" t="s">
        <v>39</v>
      </c>
      <c r="C60" s="50" t="s">
        <v>7</v>
      </c>
      <c r="D60" s="50" t="s">
        <v>86</v>
      </c>
      <c r="E60" s="50" t="s">
        <v>132</v>
      </c>
      <c r="F60" s="50" t="s">
        <v>118</v>
      </c>
      <c r="G60" s="50" t="s">
        <v>35</v>
      </c>
      <c r="H60" s="50" t="s">
        <v>81</v>
      </c>
      <c r="I60" s="50" t="s">
        <v>183</v>
      </c>
      <c r="J60" s="64" t="s">
        <v>189</v>
      </c>
      <c r="K60" s="344">
        <f>K64</f>
        <v>86805</v>
      </c>
      <c r="L60" s="344">
        <f>L64</f>
        <v>86805</v>
      </c>
      <c r="M60" s="344">
        <f>M64</f>
        <v>86805</v>
      </c>
    </row>
    <row r="61" spans="1:13" ht="62.25" customHeight="1" hidden="1">
      <c r="A61" s="54">
        <f t="shared" si="3"/>
        <v>47</v>
      </c>
      <c r="B61" s="50" t="s">
        <v>39</v>
      </c>
      <c r="C61" s="50" t="s">
        <v>7</v>
      </c>
      <c r="D61" s="50" t="s">
        <v>86</v>
      </c>
      <c r="E61" s="50" t="s">
        <v>132</v>
      </c>
      <c r="F61" s="50" t="s">
        <v>118</v>
      </c>
      <c r="G61" s="50" t="s">
        <v>35</v>
      </c>
      <c r="H61" s="50" t="s">
        <v>162</v>
      </c>
      <c r="I61" s="50" t="s">
        <v>115</v>
      </c>
      <c r="J61" s="61" t="s">
        <v>163</v>
      </c>
      <c r="K61" s="344"/>
      <c r="L61" s="344"/>
      <c r="M61" s="344"/>
    </row>
    <row r="62" spans="1:13" ht="45" customHeight="1" hidden="1">
      <c r="A62" s="54">
        <f t="shared" si="3"/>
        <v>48</v>
      </c>
      <c r="B62" s="50" t="s">
        <v>39</v>
      </c>
      <c r="C62" s="50" t="s">
        <v>7</v>
      </c>
      <c r="D62" s="50" t="s">
        <v>86</v>
      </c>
      <c r="E62" s="50" t="s">
        <v>132</v>
      </c>
      <c r="F62" s="50" t="s">
        <v>118</v>
      </c>
      <c r="G62" s="50" t="s">
        <v>35</v>
      </c>
      <c r="H62" s="50" t="s">
        <v>152</v>
      </c>
      <c r="I62" s="50" t="s">
        <v>115</v>
      </c>
      <c r="J62" s="60" t="s">
        <v>190</v>
      </c>
      <c r="K62" s="344"/>
      <c r="L62" s="344"/>
      <c r="M62" s="344"/>
    </row>
    <row r="63" spans="1:13" ht="78" customHeight="1" hidden="1">
      <c r="A63" s="54">
        <f t="shared" si="3"/>
        <v>49</v>
      </c>
      <c r="B63" s="50" t="s">
        <v>39</v>
      </c>
      <c r="C63" s="50" t="s">
        <v>7</v>
      </c>
      <c r="D63" s="50" t="s">
        <v>86</v>
      </c>
      <c r="E63" s="50" t="s">
        <v>132</v>
      </c>
      <c r="F63" s="50" t="s">
        <v>118</v>
      </c>
      <c r="G63" s="50" t="s">
        <v>35</v>
      </c>
      <c r="H63" s="50" t="s">
        <v>164</v>
      </c>
      <c r="I63" s="50" t="s">
        <v>183</v>
      </c>
      <c r="J63" s="60" t="s">
        <v>165</v>
      </c>
      <c r="K63" s="344"/>
      <c r="L63" s="344"/>
      <c r="M63" s="344"/>
    </row>
    <row r="64" spans="1:13" ht="114" customHeight="1">
      <c r="A64" s="54">
        <f>A60+1</f>
        <v>47</v>
      </c>
      <c r="B64" s="50" t="s">
        <v>39</v>
      </c>
      <c r="C64" s="50" t="s">
        <v>7</v>
      </c>
      <c r="D64" s="50" t="s">
        <v>86</v>
      </c>
      <c r="E64" s="50" t="s">
        <v>132</v>
      </c>
      <c r="F64" s="50" t="s">
        <v>118</v>
      </c>
      <c r="G64" s="50" t="s">
        <v>35</v>
      </c>
      <c r="H64" s="50" t="s">
        <v>120</v>
      </c>
      <c r="I64" s="50" t="s">
        <v>183</v>
      </c>
      <c r="J64" s="60" t="s">
        <v>187</v>
      </c>
      <c r="K64" s="344">
        <v>86805</v>
      </c>
      <c r="L64" s="344">
        <v>86805</v>
      </c>
      <c r="M64" s="344">
        <v>86805</v>
      </c>
    </row>
    <row r="65" spans="1:16" ht="76.5" hidden="1">
      <c r="A65" s="54">
        <v>44</v>
      </c>
      <c r="B65" s="50" t="s">
        <v>39</v>
      </c>
      <c r="C65" s="50" t="s">
        <v>7</v>
      </c>
      <c r="D65" s="50" t="s">
        <v>418</v>
      </c>
      <c r="E65" s="50" t="s">
        <v>419</v>
      </c>
      <c r="F65" s="50" t="s">
        <v>89</v>
      </c>
      <c r="G65" s="50" t="s">
        <v>35</v>
      </c>
      <c r="H65" s="50" t="s">
        <v>420</v>
      </c>
      <c r="I65" s="50" t="s">
        <v>183</v>
      </c>
      <c r="J65" s="245" t="s">
        <v>414</v>
      </c>
      <c r="K65" s="342"/>
      <c r="L65" s="342"/>
      <c r="M65" s="342"/>
      <c r="N65" s="51"/>
      <c r="O65" s="51"/>
      <c r="P65" s="51"/>
    </row>
    <row r="66" spans="1:13" ht="24" customHeight="1">
      <c r="A66" s="316" t="s">
        <v>121</v>
      </c>
      <c r="B66" s="317"/>
      <c r="C66" s="317"/>
      <c r="D66" s="317"/>
      <c r="E66" s="317"/>
      <c r="F66" s="317"/>
      <c r="G66" s="317"/>
      <c r="H66" s="317"/>
      <c r="I66" s="317"/>
      <c r="J66" s="318"/>
      <c r="K66" s="345">
        <f>K41+K11</f>
        <v>6128902</v>
      </c>
      <c r="L66" s="345">
        <f>L41+L11</f>
        <v>3466939</v>
      </c>
      <c r="M66" s="345">
        <f>M41+M11</f>
        <v>4013684</v>
      </c>
    </row>
    <row r="67" ht="12.75">
      <c r="K67" s="56"/>
    </row>
  </sheetData>
  <sheetProtection/>
  <mergeCells count="12">
    <mergeCell ref="M8:M9"/>
    <mergeCell ref="A8:A9"/>
    <mergeCell ref="C1:M1"/>
    <mergeCell ref="A66:J66"/>
    <mergeCell ref="C2:M2"/>
    <mergeCell ref="C3:M3"/>
    <mergeCell ref="A5:M5"/>
    <mergeCell ref="L7:M7"/>
    <mergeCell ref="B8:I8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95" zoomScaleSheetLayoutView="95" zoomScalePageLayoutView="0" workbookViewId="0" topLeftCell="A27">
      <selection activeCell="D42" sqref="D42"/>
    </sheetView>
  </sheetViews>
  <sheetFormatPr defaultColWidth="9.00390625" defaultRowHeight="12.75"/>
  <cols>
    <col min="2" max="2" width="37.625" style="78" customWidth="1"/>
    <col min="3" max="3" width="10.875" style="0" bestFit="1" customWidth="1"/>
    <col min="4" max="4" width="16.25390625" style="0" bestFit="1" customWidth="1"/>
    <col min="5" max="5" width="18.75390625" style="0" customWidth="1"/>
    <col min="6" max="6" width="18.00390625" style="0" customWidth="1"/>
    <col min="7" max="7" width="12.125" style="0" bestFit="1" customWidth="1"/>
  </cols>
  <sheetData>
    <row r="1" spans="1:13" s="1" customFormat="1" ht="15.75" customHeight="1" hidden="1">
      <c r="A1" s="10"/>
      <c r="B1" s="4"/>
      <c r="D1" s="329" t="s">
        <v>19</v>
      </c>
      <c r="E1" s="329"/>
      <c r="F1" s="329"/>
      <c r="G1" s="77"/>
      <c r="H1" s="77"/>
      <c r="I1" s="77"/>
      <c r="J1" s="77"/>
      <c r="K1" s="77"/>
      <c r="L1" s="77"/>
      <c r="M1" s="77"/>
    </row>
    <row r="2" spans="1:13" s="1" customFormat="1" ht="15.75" customHeight="1" hidden="1">
      <c r="A2" s="10"/>
      <c r="B2" s="4"/>
      <c r="D2" s="329" t="s">
        <v>204</v>
      </c>
      <c r="E2" s="329"/>
      <c r="F2" s="329"/>
      <c r="G2" s="77"/>
      <c r="H2" s="77"/>
      <c r="I2" s="77"/>
      <c r="J2" s="77"/>
      <c r="K2" s="77"/>
      <c r="L2" s="77"/>
      <c r="M2" s="77"/>
    </row>
    <row r="3" spans="1:13" s="1" customFormat="1" ht="15.75" customHeight="1" hidden="1">
      <c r="A3" s="10"/>
      <c r="B3" s="4"/>
      <c r="D3" s="329" t="s">
        <v>205</v>
      </c>
      <c r="E3" s="329"/>
      <c r="F3" s="329"/>
      <c r="G3" s="77"/>
      <c r="H3" s="77"/>
      <c r="I3" s="77"/>
      <c r="J3" s="77"/>
      <c r="K3" s="77"/>
      <c r="L3" s="77"/>
      <c r="M3" s="77"/>
    </row>
    <row r="4" spans="1:13" s="1" customFormat="1" ht="15.75" customHeight="1" hidden="1">
      <c r="A4" s="10"/>
      <c r="B4" s="4"/>
      <c r="D4" s="76"/>
      <c r="E4" s="76"/>
      <c r="F4" s="76"/>
      <c r="G4" s="77"/>
      <c r="H4" s="77"/>
      <c r="I4" s="77"/>
      <c r="J4" s="77"/>
      <c r="K4" s="77"/>
      <c r="L4" s="77"/>
      <c r="M4" s="77"/>
    </row>
    <row r="5" spans="3:6" ht="15.75" hidden="1">
      <c r="C5" s="79"/>
      <c r="D5" s="330" t="s">
        <v>417</v>
      </c>
      <c r="E5" s="330"/>
      <c r="F5" s="330"/>
    </row>
    <row r="6" spans="3:6" ht="15.75" hidden="1">
      <c r="C6" s="79"/>
      <c r="D6" s="330" t="s">
        <v>207</v>
      </c>
      <c r="E6" s="330"/>
      <c r="F6" s="330"/>
    </row>
    <row r="7" spans="3:6" ht="15.75" hidden="1">
      <c r="C7" s="79"/>
      <c r="D7" s="331" t="s">
        <v>426</v>
      </c>
      <c r="E7" s="331"/>
      <c r="F7" s="331"/>
    </row>
    <row r="8" spans="3:6" ht="9" customHeight="1" hidden="1">
      <c r="C8" s="79"/>
      <c r="D8" s="80"/>
      <c r="E8" s="80"/>
      <c r="F8" s="81"/>
    </row>
    <row r="9" spans="3:6" ht="15.75">
      <c r="C9" s="79"/>
      <c r="D9" s="330" t="s">
        <v>206</v>
      </c>
      <c r="E9" s="330"/>
      <c r="F9" s="330"/>
    </row>
    <row r="10" spans="3:6" ht="15.75">
      <c r="C10" s="79"/>
      <c r="D10" s="330" t="s">
        <v>207</v>
      </c>
      <c r="E10" s="330"/>
      <c r="F10" s="330"/>
    </row>
    <row r="11" spans="3:6" ht="15.75">
      <c r="C11" s="79"/>
      <c r="D11" s="331" t="s">
        <v>438</v>
      </c>
      <c r="E11" s="331"/>
      <c r="F11" s="331"/>
    </row>
    <row r="12" spans="3:6" ht="9" customHeight="1">
      <c r="C12" s="79"/>
      <c r="D12" s="80"/>
      <c r="E12" s="80"/>
      <c r="F12" s="81"/>
    </row>
    <row r="13" spans="1:6" ht="51.75" customHeight="1">
      <c r="A13" s="328" t="s">
        <v>439</v>
      </c>
      <c r="B13" s="328"/>
      <c r="C13" s="328"/>
      <c r="D13" s="328"/>
      <c r="E13" s="328"/>
      <c r="F13" s="328"/>
    </row>
    <row r="14" spans="1:6" ht="9.75" customHeight="1">
      <c r="A14" s="82"/>
      <c r="B14" s="82"/>
      <c r="C14" s="82"/>
      <c r="D14" s="82"/>
      <c r="E14" s="82"/>
      <c r="F14" s="82"/>
    </row>
    <row r="15" spans="2:6" ht="15.75">
      <c r="B15" s="83"/>
      <c r="C15" s="84"/>
      <c r="D15" s="85"/>
      <c r="E15" s="85"/>
      <c r="F15" s="85" t="s">
        <v>208</v>
      </c>
    </row>
    <row r="16" spans="1:6" ht="31.5">
      <c r="A16" s="86" t="s">
        <v>209</v>
      </c>
      <c r="B16" s="87" t="s">
        <v>210</v>
      </c>
      <c r="C16" s="88" t="s">
        <v>211</v>
      </c>
      <c r="D16" s="89" t="s">
        <v>148</v>
      </c>
      <c r="E16" s="89" t="s">
        <v>167</v>
      </c>
      <c r="F16" s="89" t="s">
        <v>431</v>
      </c>
    </row>
    <row r="17" spans="1:6" ht="15.75">
      <c r="A17" s="86"/>
      <c r="B17" s="90">
        <v>1</v>
      </c>
      <c r="C17" s="91" t="s">
        <v>7</v>
      </c>
      <c r="D17" s="91" t="s">
        <v>12</v>
      </c>
      <c r="E17" s="91" t="s">
        <v>13</v>
      </c>
      <c r="F17" s="91" t="s">
        <v>14</v>
      </c>
    </row>
    <row r="18" spans="1:6" ht="81.75" customHeight="1">
      <c r="A18" s="86">
        <f>A17+1</f>
        <v>1</v>
      </c>
      <c r="B18" s="92" t="s">
        <v>212</v>
      </c>
      <c r="C18" s="93" t="s">
        <v>213</v>
      </c>
      <c r="D18" s="258">
        <f>D19+D20+D21+D23+D24+D22</f>
        <v>4853732</v>
      </c>
      <c r="E18" s="258">
        <f>E19+E20+E21+E23+E24+E22</f>
        <v>2116605</v>
      </c>
      <c r="F18" s="258">
        <f>F19+F20+F21+F23+F24+F22</f>
        <v>2033918</v>
      </c>
    </row>
    <row r="19" spans="1:7" ht="63">
      <c r="A19" s="86">
        <f>A18+1</f>
        <v>2</v>
      </c>
      <c r="B19" s="92" t="s">
        <v>214</v>
      </c>
      <c r="C19" s="93" t="s">
        <v>215</v>
      </c>
      <c r="D19" s="258">
        <f>пр№6!G20</f>
        <v>855451</v>
      </c>
      <c r="E19" s="258">
        <f>пр№6!H20</f>
        <v>855451</v>
      </c>
      <c r="F19" s="258">
        <f>пр№6!I20</f>
        <v>855451</v>
      </c>
      <c r="G19" s="94"/>
    </row>
    <row r="20" spans="1:6" ht="94.5">
      <c r="A20" s="86">
        <f>A19+1</f>
        <v>3</v>
      </c>
      <c r="B20" s="92" t="s">
        <v>216</v>
      </c>
      <c r="C20" s="93" t="s">
        <v>217</v>
      </c>
      <c r="D20" s="258">
        <f>пр№6!G32</f>
        <v>16800</v>
      </c>
      <c r="E20" s="258">
        <f>пр№6!H32</f>
        <v>16800</v>
      </c>
      <c r="F20" s="258">
        <f>пр№6!I32</f>
        <v>16800</v>
      </c>
    </row>
    <row r="21" spans="1:9" ht="94.5">
      <c r="A21" s="86">
        <f>A20+1</f>
        <v>4</v>
      </c>
      <c r="B21" s="92" t="s">
        <v>218</v>
      </c>
      <c r="C21" s="93" t="s">
        <v>219</v>
      </c>
      <c r="D21" s="259">
        <f>пр№6!G33</f>
        <v>3869381</v>
      </c>
      <c r="E21" s="259">
        <f>пр№6!H33</f>
        <v>1232254</v>
      </c>
      <c r="F21" s="259">
        <f>пр№6!I33</f>
        <v>1149567</v>
      </c>
      <c r="G21" s="95"/>
      <c r="H21" s="95"/>
      <c r="I21" s="95"/>
    </row>
    <row r="22" spans="1:9" s="100" customFormat="1" ht="31.5">
      <c r="A22" s="86">
        <f aca="true" t="shared" si="0" ref="A22:A45">A21+1</f>
        <v>5</v>
      </c>
      <c r="B22" s="96" t="s">
        <v>220</v>
      </c>
      <c r="C22" s="97" t="s">
        <v>221</v>
      </c>
      <c r="D22" s="260">
        <f>пр№6!G72</f>
        <v>100000</v>
      </c>
      <c r="E22" s="260">
        <f>пр№6!H72</f>
        <v>0</v>
      </c>
      <c r="F22" s="260">
        <f>пр№6!I72</f>
        <v>0</v>
      </c>
      <c r="G22" s="98"/>
      <c r="H22" s="99"/>
      <c r="I22" s="99"/>
    </row>
    <row r="23" spans="1:9" ht="15.75">
      <c r="A23" s="86">
        <f t="shared" si="0"/>
        <v>6</v>
      </c>
      <c r="B23" s="92" t="s">
        <v>222</v>
      </c>
      <c r="C23" s="93" t="s">
        <v>223</v>
      </c>
      <c r="D23" s="258">
        <f>пр№6!G77</f>
        <v>10000</v>
      </c>
      <c r="E23" s="258">
        <f>пр№6!H77</f>
        <v>10000</v>
      </c>
      <c r="F23" s="258">
        <f>пр№6!I77</f>
        <v>10000</v>
      </c>
      <c r="G23" s="95"/>
      <c r="H23" s="95"/>
      <c r="I23" s="95"/>
    </row>
    <row r="24" spans="1:6" ht="31.5">
      <c r="A24" s="86">
        <f t="shared" si="0"/>
        <v>7</v>
      </c>
      <c r="B24" s="92" t="s">
        <v>224</v>
      </c>
      <c r="C24" s="93" t="s">
        <v>225</v>
      </c>
      <c r="D24" s="258">
        <f>пр№6!G78</f>
        <v>2100</v>
      </c>
      <c r="E24" s="258">
        <f>пр№6!H78</f>
        <v>2100</v>
      </c>
      <c r="F24" s="258">
        <f>пр№6!I78</f>
        <v>2100</v>
      </c>
    </row>
    <row r="25" spans="1:6" ht="50.25" customHeight="1">
      <c r="A25" s="86">
        <f t="shared" si="0"/>
        <v>8</v>
      </c>
      <c r="B25" s="92" t="s">
        <v>226</v>
      </c>
      <c r="C25" s="93" t="s">
        <v>227</v>
      </c>
      <c r="D25" s="258">
        <f>D26</f>
        <v>56270</v>
      </c>
      <c r="E25" s="258">
        <f>E26</f>
        <v>56855</v>
      </c>
      <c r="F25" s="261">
        <f>F26</f>
        <v>0</v>
      </c>
    </row>
    <row r="26" spans="1:6" ht="31.5">
      <c r="A26" s="86">
        <f t="shared" si="0"/>
        <v>9</v>
      </c>
      <c r="B26" s="92" t="s">
        <v>228</v>
      </c>
      <c r="C26" s="93" t="s">
        <v>229</v>
      </c>
      <c r="D26" s="258">
        <f>пр№6!G87</f>
        <v>56270</v>
      </c>
      <c r="E26" s="258">
        <f>пр№6!H87</f>
        <v>56855</v>
      </c>
      <c r="F26" s="258">
        <f>пр№6!I87</f>
        <v>0</v>
      </c>
    </row>
    <row r="27" spans="1:7" ht="63">
      <c r="A27" s="86">
        <f t="shared" si="0"/>
        <v>10</v>
      </c>
      <c r="B27" s="92" t="s">
        <v>230</v>
      </c>
      <c r="C27" s="93" t="s">
        <v>231</v>
      </c>
      <c r="D27" s="258">
        <f>D29</f>
        <v>46408</v>
      </c>
      <c r="E27" s="258">
        <f>E28+E29</f>
        <v>51879</v>
      </c>
      <c r="F27" s="258">
        <f>F28+F29</f>
        <v>51879</v>
      </c>
      <c r="G27" s="101"/>
    </row>
    <row r="28" spans="1:6" ht="63" hidden="1">
      <c r="A28" s="86">
        <f t="shared" si="0"/>
        <v>11</v>
      </c>
      <c r="B28" s="92" t="s">
        <v>232</v>
      </c>
      <c r="C28" s="93" t="s">
        <v>233</v>
      </c>
      <c r="D28" s="258"/>
      <c r="E28" s="258"/>
      <c r="F28" s="258"/>
    </row>
    <row r="29" spans="1:6" ht="31.5">
      <c r="A29" s="86">
        <f t="shared" si="0"/>
        <v>12</v>
      </c>
      <c r="B29" s="92" t="s">
        <v>234</v>
      </c>
      <c r="C29" s="93" t="s">
        <v>235</v>
      </c>
      <c r="D29" s="258">
        <f>пр№6!G95</f>
        <v>46408</v>
      </c>
      <c r="E29" s="258">
        <f>пр№6!H95</f>
        <v>51879</v>
      </c>
      <c r="F29" s="258">
        <f>пр№6!I95</f>
        <v>51879</v>
      </c>
    </row>
    <row r="30" spans="1:6" ht="15.75">
      <c r="A30" s="86">
        <f t="shared" si="0"/>
        <v>13</v>
      </c>
      <c r="B30" s="92" t="s">
        <v>236</v>
      </c>
      <c r="C30" s="93" t="s">
        <v>237</v>
      </c>
      <c r="D30" s="258">
        <f>D31</f>
        <v>100000</v>
      </c>
      <c r="E30" s="258">
        <f>E31</f>
        <v>86600</v>
      </c>
      <c r="F30" s="258">
        <f>F31</f>
        <v>690200</v>
      </c>
    </row>
    <row r="31" spans="1:6" ht="31.5">
      <c r="A31" s="86">
        <f t="shared" si="0"/>
        <v>14</v>
      </c>
      <c r="B31" s="92" t="s">
        <v>238</v>
      </c>
      <c r="C31" s="93" t="s">
        <v>239</v>
      </c>
      <c r="D31" s="262">
        <f>пр№6!G107</f>
        <v>100000</v>
      </c>
      <c r="E31" s="262">
        <f>пр№6!H107</f>
        <v>86600</v>
      </c>
      <c r="F31" s="262">
        <f>пр№6!I107</f>
        <v>690200</v>
      </c>
    </row>
    <row r="32" spans="1:6" ht="31.5">
      <c r="A32" s="86">
        <f t="shared" si="0"/>
        <v>15</v>
      </c>
      <c r="B32" s="92" t="s">
        <v>240</v>
      </c>
      <c r="C32" s="93" t="s">
        <v>241</v>
      </c>
      <c r="D32" s="258">
        <f>D33+D34+D35</f>
        <v>600552</v>
      </c>
      <c r="E32" s="258">
        <f>E33+E34+E35</f>
        <v>600552</v>
      </c>
      <c r="F32" s="258">
        <f>F33+F34+F35</f>
        <v>600552</v>
      </c>
    </row>
    <row r="33" spans="1:6" ht="15.75">
      <c r="A33" s="86">
        <f t="shared" si="0"/>
        <v>16</v>
      </c>
      <c r="B33" s="92" t="s">
        <v>242</v>
      </c>
      <c r="C33" s="93" t="s">
        <v>243</v>
      </c>
      <c r="D33" s="258">
        <f>пр№6!G119</f>
        <v>86756</v>
      </c>
      <c r="E33" s="258">
        <f>пр№6!H119</f>
        <v>86756</v>
      </c>
      <c r="F33" s="258">
        <f>пр№6!I119</f>
        <v>86756</v>
      </c>
    </row>
    <row r="34" spans="1:6" ht="15.75">
      <c r="A34" s="86">
        <f t="shared" si="0"/>
        <v>17</v>
      </c>
      <c r="B34" s="92" t="s">
        <v>244</v>
      </c>
      <c r="C34" s="93" t="s">
        <v>245</v>
      </c>
      <c r="D34" s="258">
        <f>пр№6!G124</f>
        <v>16700</v>
      </c>
      <c r="E34" s="258">
        <f>пр№6!H124</f>
        <v>16700</v>
      </c>
      <c r="F34" s="258">
        <f>пр№6!I124</f>
        <v>16700</v>
      </c>
    </row>
    <row r="35" spans="1:6" ht="15.75">
      <c r="A35" s="86">
        <f t="shared" si="0"/>
        <v>18</v>
      </c>
      <c r="B35" s="92" t="s">
        <v>246</v>
      </c>
      <c r="C35" s="93" t="s">
        <v>247</v>
      </c>
      <c r="D35" s="263">
        <f>пр№6!G129</f>
        <v>497096</v>
      </c>
      <c r="E35" s="263">
        <f>пр№6!H129</f>
        <v>497096</v>
      </c>
      <c r="F35" s="263">
        <f>пр№6!I129</f>
        <v>497096</v>
      </c>
    </row>
    <row r="36" spans="1:6" ht="15.75">
      <c r="A36" s="86">
        <f t="shared" si="0"/>
        <v>19</v>
      </c>
      <c r="B36" s="92" t="s">
        <v>248</v>
      </c>
      <c r="C36" s="93" t="s">
        <v>249</v>
      </c>
      <c r="D36" s="258">
        <f>D37</f>
        <v>86805</v>
      </c>
      <c r="E36" s="258">
        <f>E37</f>
        <v>86805</v>
      </c>
      <c r="F36" s="258">
        <f>F37</f>
        <v>86805</v>
      </c>
    </row>
    <row r="37" spans="1:6" ht="15.75">
      <c r="A37" s="86">
        <f t="shared" si="0"/>
        <v>20</v>
      </c>
      <c r="B37" s="92" t="s">
        <v>250</v>
      </c>
      <c r="C37" s="93" t="s">
        <v>251</v>
      </c>
      <c r="D37" s="258">
        <f>пр№6!G147</f>
        <v>86805</v>
      </c>
      <c r="E37" s="258">
        <f>пр№6!H147</f>
        <v>86805</v>
      </c>
      <c r="F37" s="258">
        <f>пр№6!I147</f>
        <v>86805</v>
      </c>
    </row>
    <row r="38" spans="1:6" ht="15.75">
      <c r="A38" s="86">
        <f t="shared" si="0"/>
        <v>21</v>
      </c>
      <c r="B38" s="92" t="s">
        <v>252</v>
      </c>
      <c r="C38" s="93" t="s">
        <v>253</v>
      </c>
      <c r="D38" s="258">
        <f>D39</f>
        <v>20000</v>
      </c>
      <c r="E38" s="258">
        <f>E39</f>
        <v>20000</v>
      </c>
      <c r="F38" s="258">
        <f>F39</f>
        <v>20000</v>
      </c>
    </row>
    <row r="39" spans="1:6" ht="15.75">
      <c r="A39" s="86">
        <f t="shared" si="0"/>
        <v>22</v>
      </c>
      <c r="B39" s="92" t="s">
        <v>254</v>
      </c>
      <c r="C39" s="93" t="s">
        <v>255</v>
      </c>
      <c r="D39" s="258">
        <f>пр№6!G153</f>
        <v>20000</v>
      </c>
      <c r="E39" s="258">
        <f>пр№6!H153</f>
        <v>20000</v>
      </c>
      <c r="F39" s="258">
        <f>пр№6!I153</f>
        <v>20000</v>
      </c>
    </row>
    <row r="40" spans="1:6" ht="15.75">
      <c r="A40" s="86">
        <f t="shared" si="0"/>
        <v>23</v>
      </c>
      <c r="B40" s="92" t="s">
        <v>256</v>
      </c>
      <c r="C40" s="93" t="s">
        <v>257</v>
      </c>
      <c r="D40" s="258">
        <f>D41</f>
        <v>24000</v>
      </c>
      <c r="E40" s="258">
        <f>E41</f>
        <v>24000</v>
      </c>
      <c r="F40" s="258">
        <f>F41</f>
        <v>24000</v>
      </c>
    </row>
    <row r="41" spans="1:6" ht="15.75">
      <c r="A41" s="86">
        <f t="shared" si="0"/>
        <v>24</v>
      </c>
      <c r="B41" s="92" t="s">
        <v>258</v>
      </c>
      <c r="C41" s="93" t="s">
        <v>259</v>
      </c>
      <c r="D41" s="258">
        <f>пр№6!G160</f>
        <v>24000</v>
      </c>
      <c r="E41" s="258">
        <f>пр№6!H160</f>
        <v>24000</v>
      </c>
      <c r="F41" s="258">
        <f>пр№6!I160</f>
        <v>24000</v>
      </c>
    </row>
    <row r="42" spans="1:6" ht="31.5">
      <c r="A42" s="86">
        <f t="shared" si="0"/>
        <v>25</v>
      </c>
      <c r="B42" s="92" t="s">
        <v>260</v>
      </c>
      <c r="C42" s="93" t="s">
        <v>261</v>
      </c>
      <c r="D42" s="258">
        <f>D43</f>
        <v>341135</v>
      </c>
      <c r="E42" s="258">
        <f>E43</f>
        <v>341135</v>
      </c>
      <c r="F42" s="258">
        <f>F43</f>
        <v>341135</v>
      </c>
    </row>
    <row r="43" spans="1:6" ht="21.75" customHeight="1">
      <c r="A43" s="86">
        <f t="shared" si="0"/>
        <v>26</v>
      </c>
      <c r="B43" s="92" t="s">
        <v>262</v>
      </c>
      <c r="C43" s="93" t="s">
        <v>263</v>
      </c>
      <c r="D43" s="258">
        <f>пр№6!G166</f>
        <v>341135</v>
      </c>
      <c r="E43" s="258">
        <f>пр№6!H166</f>
        <v>341135</v>
      </c>
      <c r="F43" s="258">
        <f>пр№6!I166</f>
        <v>341135</v>
      </c>
    </row>
    <row r="44" spans="1:6" ht="15.75">
      <c r="A44" s="86">
        <f t="shared" si="0"/>
        <v>27</v>
      </c>
      <c r="B44" s="102" t="s">
        <v>264</v>
      </c>
      <c r="C44" s="93"/>
      <c r="D44" s="258">
        <f>пр№6!G178</f>
        <v>0</v>
      </c>
      <c r="E44" s="258">
        <f>пр№6!H178</f>
        <v>82508</v>
      </c>
      <c r="F44" s="258">
        <f>пр№6!I178</f>
        <v>165195</v>
      </c>
    </row>
    <row r="45" spans="1:6" ht="15.75">
      <c r="A45" s="86">
        <f t="shared" si="0"/>
        <v>28</v>
      </c>
      <c r="B45" s="103" t="s">
        <v>265</v>
      </c>
      <c r="C45" s="104" t="s">
        <v>266</v>
      </c>
      <c r="D45" s="264">
        <f>D18+D25+D27+D30+D32+D36+D38+D40+D42+D44</f>
        <v>6128902</v>
      </c>
      <c r="E45" s="264">
        <f>E18+E25+E27+E30+E32+E36+E38+E40+E42+E44</f>
        <v>3466939</v>
      </c>
      <c r="F45" s="264">
        <f>F18+F25+F27+F30+F32+F36+F38+F40+F42+F44</f>
        <v>4013684</v>
      </c>
    </row>
  </sheetData>
  <sheetProtection/>
  <mergeCells count="10">
    <mergeCell ref="A13:F13"/>
    <mergeCell ref="D1:F1"/>
    <mergeCell ref="D2:F2"/>
    <mergeCell ref="D3:F3"/>
    <mergeCell ref="D9:F9"/>
    <mergeCell ref="D10:F10"/>
    <mergeCell ref="D11:F11"/>
    <mergeCell ref="D5:F5"/>
    <mergeCell ref="D6:F6"/>
    <mergeCell ref="D7:F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1"/>
  <sheetViews>
    <sheetView view="pageBreakPreview" zoomScale="96" zoomScaleSheetLayoutView="96" zoomScalePageLayoutView="0" workbookViewId="0" topLeftCell="A170">
      <selection activeCell="F103" sqref="F103"/>
    </sheetView>
  </sheetViews>
  <sheetFormatPr defaultColWidth="9.00390625" defaultRowHeight="12.75"/>
  <cols>
    <col min="1" max="1" width="7.75390625" style="105" customWidth="1"/>
    <col min="2" max="2" width="38.625" style="160" customWidth="1"/>
    <col min="3" max="3" width="11.125" style="161" customWidth="1"/>
    <col min="4" max="4" width="11.875" style="161" customWidth="1"/>
    <col min="5" max="5" width="16.125" style="161" customWidth="1"/>
    <col min="6" max="6" width="9.625" style="161" customWidth="1"/>
    <col min="7" max="7" width="16.25390625" style="161" customWidth="1"/>
    <col min="8" max="8" width="17.25390625" style="161" customWidth="1"/>
    <col min="9" max="9" width="17.625" style="105" customWidth="1"/>
    <col min="10" max="10" width="10.75390625" style="105" bestFit="1" customWidth="1"/>
    <col min="11" max="11" width="20.375" style="105" customWidth="1"/>
    <col min="12" max="12" width="13.625" style="105" customWidth="1"/>
    <col min="13" max="13" width="20.00390625" style="105" customWidth="1"/>
    <col min="14" max="14" width="13.75390625" style="105" customWidth="1"/>
    <col min="15" max="16384" width="9.125" style="105" customWidth="1"/>
  </cols>
  <sheetData>
    <row r="1" spans="1:13" s="1" customFormat="1" ht="15.75" customHeight="1" hidden="1">
      <c r="A1" s="10"/>
      <c r="B1" s="4"/>
      <c r="D1" s="329" t="s">
        <v>267</v>
      </c>
      <c r="E1" s="329"/>
      <c r="F1" s="329"/>
      <c r="G1" s="329"/>
      <c r="H1" s="329"/>
      <c r="I1" s="329"/>
      <c r="J1" s="77"/>
      <c r="K1" s="77"/>
      <c r="L1" s="77"/>
      <c r="M1" s="77"/>
    </row>
    <row r="2" spans="1:13" s="1" customFormat="1" ht="15.75" customHeight="1" hidden="1">
      <c r="A2" s="10"/>
      <c r="B2" s="4"/>
      <c r="D2" s="329" t="s">
        <v>204</v>
      </c>
      <c r="E2" s="329"/>
      <c r="F2" s="329"/>
      <c r="G2" s="329"/>
      <c r="H2" s="329"/>
      <c r="I2" s="329"/>
      <c r="J2" s="77"/>
      <c r="K2" s="77"/>
      <c r="L2" s="77"/>
      <c r="M2" s="77"/>
    </row>
    <row r="3" spans="1:13" s="1" customFormat="1" ht="15.75" customHeight="1" hidden="1">
      <c r="A3" s="10"/>
      <c r="B3" s="4"/>
      <c r="D3" s="329" t="s">
        <v>205</v>
      </c>
      <c r="E3" s="329"/>
      <c r="F3" s="329"/>
      <c r="G3" s="329"/>
      <c r="H3" s="329"/>
      <c r="I3" s="329"/>
      <c r="J3" s="77"/>
      <c r="K3" s="77"/>
      <c r="L3" s="77"/>
      <c r="M3" s="77"/>
    </row>
    <row r="4" spans="1:13" s="1" customFormat="1" ht="15.75" customHeight="1" hidden="1">
      <c r="A4" s="10"/>
      <c r="B4" s="4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2:9" ht="15.75" hidden="1">
      <c r="B5" s="106"/>
      <c r="C5" s="107"/>
      <c r="D5" s="330" t="s">
        <v>158</v>
      </c>
      <c r="E5" s="330"/>
      <c r="F5" s="330"/>
      <c r="G5" s="330"/>
      <c r="H5" s="330"/>
      <c r="I5" s="330"/>
    </row>
    <row r="6" spans="2:9" ht="15.75" hidden="1">
      <c r="B6" s="106"/>
      <c r="C6" s="107"/>
      <c r="D6" s="108"/>
      <c r="E6" s="330" t="s">
        <v>207</v>
      </c>
      <c r="F6" s="330"/>
      <c r="G6" s="330"/>
      <c r="H6" s="330"/>
      <c r="I6" s="330"/>
    </row>
    <row r="7" spans="2:9" ht="15.75" hidden="1">
      <c r="B7" s="106"/>
      <c r="C7" s="107"/>
      <c r="D7" s="108"/>
      <c r="E7" s="331" t="s">
        <v>440</v>
      </c>
      <c r="F7" s="331"/>
      <c r="G7" s="331"/>
      <c r="H7" s="331"/>
      <c r="I7" s="331"/>
    </row>
    <row r="8" spans="2:9" ht="12.75" hidden="1">
      <c r="B8" s="106"/>
      <c r="C8" s="107"/>
      <c r="D8" s="107"/>
      <c r="E8" s="107"/>
      <c r="F8" s="107"/>
      <c r="G8" s="107"/>
      <c r="H8" s="107"/>
      <c r="I8" s="109"/>
    </row>
    <row r="9" spans="2:9" ht="15.75">
      <c r="B9" s="106"/>
      <c r="C9" s="107"/>
      <c r="D9" s="330" t="s">
        <v>268</v>
      </c>
      <c r="E9" s="330"/>
      <c r="F9" s="330"/>
      <c r="G9" s="330"/>
      <c r="H9" s="330"/>
      <c r="I9" s="330"/>
    </row>
    <row r="10" spans="2:9" ht="15.75">
      <c r="B10" s="106"/>
      <c r="C10" s="107"/>
      <c r="D10" s="108"/>
      <c r="E10" s="330" t="s">
        <v>207</v>
      </c>
      <c r="F10" s="330"/>
      <c r="G10" s="330"/>
      <c r="H10" s="330"/>
      <c r="I10" s="330"/>
    </row>
    <row r="11" spans="2:9" ht="15.75">
      <c r="B11" s="106"/>
      <c r="C11" s="107"/>
      <c r="D11" s="108"/>
      <c r="E11" s="331" t="s">
        <v>441</v>
      </c>
      <c r="F11" s="331"/>
      <c r="G11" s="331"/>
      <c r="H11" s="331"/>
      <c r="I11" s="331"/>
    </row>
    <row r="12" spans="2:9" ht="12.75">
      <c r="B12" s="106"/>
      <c r="C12" s="107"/>
      <c r="D12" s="107"/>
      <c r="E12" s="107"/>
      <c r="F12" s="107"/>
      <c r="G12" s="107"/>
      <c r="H12" s="107"/>
      <c r="I12" s="109"/>
    </row>
    <row r="13" spans="2:9" s="110" customFormat="1" ht="18.75">
      <c r="B13" s="332" t="s">
        <v>269</v>
      </c>
      <c r="C13" s="332"/>
      <c r="D13" s="332"/>
      <c r="E13" s="332"/>
      <c r="F13" s="332"/>
      <c r="G13" s="332"/>
      <c r="H13" s="332"/>
      <c r="I13" s="111"/>
    </row>
    <row r="14" spans="2:9" s="110" customFormat="1" ht="18.75">
      <c r="B14" s="332" t="s">
        <v>442</v>
      </c>
      <c r="C14" s="332"/>
      <c r="D14" s="332"/>
      <c r="E14" s="332"/>
      <c r="F14" s="332"/>
      <c r="G14" s="332"/>
      <c r="H14" s="332"/>
      <c r="I14" s="111"/>
    </row>
    <row r="15" spans="2:9" ht="15.75">
      <c r="B15" s="106"/>
      <c r="C15" s="107"/>
      <c r="D15" s="107"/>
      <c r="E15" s="107"/>
      <c r="F15" s="107"/>
      <c r="G15" s="107"/>
      <c r="H15" s="107"/>
      <c r="I15" s="35" t="s">
        <v>122</v>
      </c>
    </row>
    <row r="16" spans="1:9" ht="63">
      <c r="A16" s="112" t="s">
        <v>209</v>
      </c>
      <c r="B16" s="113" t="s">
        <v>270</v>
      </c>
      <c r="C16" s="89" t="s">
        <v>271</v>
      </c>
      <c r="D16" s="89" t="s">
        <v>211</v>
      </c>
      <c r="E16" s="89" t="s">
        <v>272</v>
      </c>
      <c r="F16" s="89" t="s">
        <v>273</v>
      </c>
      <c r="G16" s="114" t="s">
        <v>148</v>
      </c>
      <c r="H16" s="114" t="s">
        <v>167</v>
      </c>
      <c r="I16" s="114" t="s">
        <v>431</v>
      </c>
    </row>
    <row r="17" spans="1:9" ht="15.75">
      <c r="A17" s="115"/>
      <c r="B17" s="116" t="s">
        <v>6</v>
      </c>
      <c r="C17" s="117" t="s">
        <v>7</v>
      </c>
      <c r="D17" s="117" t="s">
        <v>12</v>
      </c>
      <c r="E17" s="117" t="s">
        <v>13</v>
      </c>
      <c r="F17" s="117" t="s">
        <v>14</v>
      </c>
      <c r="G17" s="117" t="s">
        <v>31</v>
      </c>
      <c r="H17" s="117" t="s">
        <v>32</v>
      </c>
      <c r="I17" s="117" t="s">
        <v>33</v>
      </c>
    </row>
    <row r="18" spans="1:9" ht="31.5">
      <c r="A18" s="115">
        <f>A17+1</f>
        <v>1</v>
      </c>
      <c r="B18" s="118" t="s">
        <v>274</v>
      </c>
      <c r="C18" s="119">
        <v>903</v>
      </c>
      <c r="D18" s="119" t="s">
        <v>266</v>
      </c>
      <c r="E18" s="119" t="s">
        <v>266</v>
      </c>
      <c r="F18" s="119" t="s">
        <v>266</v>
      </c>
      <c r="G18" s="265">
        <f>G19+G87+G94+G106+G118+G146+G152+G159+G165+G178</f>
        <v>6128902</v>
      </c>
      <c r="H18" s="265">
        <f>H19+H87+H94+H106+H118+H146+H152+H159+H165+H178</f>
        <v>3466939</v>
      </c>
      <c r="I18" s="265">
        <f>I19+I87+I94+I106+I118+I146+I152+I159+I165+I178</f>
        <v>4013684</v>
      </c>
    </row>
    <row r="19" spans="1:9" ht="31.5">
      <c r="A19" s="115">
        <f aca="true" t="shared" si="0" ref="A19:A82">A18+1</f>
        <v>2</v>
      </c>
      <c r="B19" s="118" t="s">
        <v>212</v>
      </c>
      <c r="C19" s="120">
        <v>903</v>
      </c>
      <c r="D19" s="120" t="s">
        <v>213</v>
      </c>
      <c r="E19" s="120" t="s">
        <v>266</v>
      </c>
      <c r="F19" s="120" t="s">
        <v>266</v>
      </c>
      <c r="G19" s="266">
        <f>G20+G27+G33+G69+G73+G78</f>
        <v>4853732</v>
      </c>
      <c r="H19" s="266">
        <f>H20+H27+H33+H69+H73+H78</f>
        <v>2116605</v>
      </c>
      <c r="I19" s="266">
        <f>I20+I27+I33+I69+I73+I78</f>
        <v>2033918</v>
      </c>
    </row>
    <row r="20" spans="1:9" ht="34.5" customHeight="1">
      <c r="A20" s="115">
        <f t="shared" si="0"/>
        <v>3</v>
      </c>
      <c r="B20" s="118" t="s">
        <v>275</v>
      </c>
      <c r="C20" s="120">
        <v>903</v>
      </c>
      <c r="D20" s="120" t="s">
        <v>215</v>
      </c>
      <c r="E20" s="120" t="s">
        <v>266</v>
      </c>
      <c r="F20" s="120" t="s">
        <v>266</v>
      </c>
      <c r="G20" s="265">
        <f>G22+G25</f>
        <v>855451</v>
      </c>
      <c r="H20" s="265">
        <f>H22+H25</f>
        <v>855451</v>
      </c>
      <c r="I20" s="265">
        <f>I22+I25</f>
        <v>855451</v>
      </c>
    </row>
    <row r="21" spans="1:9" ht="92.25" customHeight="1">
      <c r="A21" s="115">
        <f t="shared" si="0"/>
        <v>4</v>
      </c>
      <c r="B21" s="121" t="s">
        <v>276</v>
      </c>
      <c r="C21" s="122" t="s">
        <v>39</v>
      </c>
      <c r="D21" s="122" t="s">
        <v>215</v>
      </c>
      <c r="E21" s="122" t="s">
        <v>277</v>
      </c>
      <c r="F21" s="122"/>
      <c r="G21" s="267">
        <f aca="true" t="shared" si="1" ref="G21:I22">G22</f>
        <v>855451</v>
      </c>
      <c r="H21" s="267">
        <f t="shared" si="1"/>
        <v>855451</v>
      </c>
      <c r="I21" s="267">
        <f t="shared" si="1"/>
        <v>855451</v>
      </c>
    </row>
    <row r="22" spans="1:9" ht="99.75" customHeight="1">
      <c r="A22" s="115">
        <f t="shared" si="0"/>
        <v>5</v>
      </c>
      <c r="B22" s="123" t="s">
        <v>278</v>
      </c>
      <c r="C22" s="122" t="s">
        <v>39</v>
      </c>
      <c r="D22" s="122" t="s">
        <v>215</v>
      </c>
      <c r="E22" s="122" t="s">
        <v>277</v>
      </c>
      <c r="F22" s="122" t="s">
        <v>90</v>
      </c>
      <c r="G22" s="267">
        <f t="shared" si="1"/>
        <v>855451</v>
      </c>
      <c r="H22" s="267">
        <f t="shared" si="1"/>
        <v>855451</v>
      </c>
      <c r="I22" s="267">
        <f t="shared" si="1"/>
        <v>855451</v>
      </c>
    </row>
    <row r="23" spans="1:9" ht="57" customHeight="1">
      <c r="A23" s="115">
        <f t="shared" si="0"/>
        <v>6</v>
      </c>
      <c r="B23" s="123" t="s">
        <v>279</v>
      </c>
      <c r="C23" s="122" t="s">
        <v>39</v>
      </c>
      <c r="D23" s="122" t="s">
        <v>215</v>
      </c>
      <c r="E23" s="122" t="s">
        <v>277</v>
      </c>
      <c r="F23" s="122" t="s">
        <v>108</v>
      </c>
      <c r="G23" s="267">
        <v>855451</v>
      </c>
      <c r="H23" s="267">
        <v>855451</v>
      </c>
      <c r="I23" s="267">
        <v>855451</v>
      </c>
    </row>
    <row r="24" spans="1:9" ht="94.5" hidden="1">
      <c r="A24" s="115">
        <f t="shared" si="0"/>
        <v>7</v>
      </c>
      <c r="B24" s="121" t="s">
        <v>280</v>
      </c>
      <c r="C24" s="124" t="s">
        <v>39</v>
      </c>
      <c r="D24" s="124" t="s">
        <v>215</v>
      </c>
      <c r="E24" s="124" t="s">
        <v>281</v>
      </c>
      <c r="F24" s="124"/>
      <c r="G24" s="268">
        <f aca="true" t="shared" si="2" ref="G24:I25">G25</f>
        <v>0</v>
      </c>
      <c r="H24" s="268">
        <f t="shared" si="2"/>
        <v>0</v>
      </c>
      <c r="I24" s="268">
        <f t="shared" si="2"/>
        <v>0</v>
      </c>
    </row>
    <row r="25" spans="1:9" ht="110.25" hidden="1">
      <c r="A25" s="115">
        <f t="shared" si="0"/>
        <v>8</v>
      </c>
      <c r="B25" s="123" t="s">
        <v>278</v>
      </c>
      <c r="C25" s="124" t="s">
        <v>39</v>
      </c>
      <c r="D25" s="124" t="s">
        <v>215</v>
      </c>
      <c r="E25" s="124" t="s">
        <v>281</v>
      </c>
      <c r="F25" s="124" t="s">
        <v>90</v>
      </c>
      <c r="G25" s="268">
        <f t="shared" si="2"/>
        <v>0</v>
      </c>
      <c r="H25" s="268">
        <f t="shared" si="2"/>
        <v>0</v>
      </c>
      <c r="I25" s="268">
        <f t="shared" si="2"/>
        <v>0</v>
      </c>
    </row>
    <row r="26" spans="1:9" ht="63" hidden="1">
      <c r="A26" s="115">
        <f t="shared" si="0"/>
        <v>9</v>
      </c>
      <c r="B26" s="123" t="s">
        <v>279</v>
      </c>
      <c r="C26" s="124" t="s">
        <v>39</v>
      </c>
      <c r="D26" s="124" t="s">
        <v>215</v>
      </c>
      <c r="E26" s="124" t="s">
        <v>281</v>
      </c>
      <c r="F26" s="124" t="s">
        <v>108</v>
      </c>
      <c r="G26" s="268"/>
      <c r="H26" s="268">
        <v>0</v>
      </c>
      <c r="I26" s="268">
        <v>0</v>
      </c>
    </row>
    <row r="27" spans="1:9" ht="63.75" customHeight="1">
      <c r="A27" s="115">
        <f t="shared" si="0"/>
        <v>10</v>
      </c>
      <c r="B27" s="125" t="s">
        <v>216</v>
      </c>
      <c r="C27" s="120">
        <v>903</v>
      </c>
      <c r="D27" s="120" t="s">
        <v>217</v>
      </c>
      <c r="E27" s="126"/>
      <c r="F27" s="120"/>
      <c r="G27" s="265">
        <f>G29</f>
        <v>16800</v>
      </c>
      <c r="H27" s="265">
        <f>H29</f>
        <v>16800</v>
      </c>
      <c r="I27" s="265">
        <f>I29</f>
        <v>16800</v>
      </c>
    </row>
    <row r="28" spans="1:9" ht="63.75" customHeight="1">
      <c r="A28" s="115">
        <f t="shared" si="0"/>
        <v>11</v>
      </c>
      <c r="B28" s="127" t="s">
        <v>282</v>
      </c>
      <c r="C28" s="120">
        <v>903</v>
      </c>
      <c r="D28" s="120" t="s">
        <v>217</v>
      </c>
      <c r="E28" s="126" t="s">
        <v>283</v>
      </c>
      <c r="F28" s="120"/>
      <c r="G28" s="266">
        <f aca="true" t="shared" si="3" ref="G28:I29">G31</f>
        <v>16800</v>
      </c>
      <c r="H28" s="266">
        <f t="shared" si="3"/>
        <v>16800</v>
      </c>
      <c r="I28" s="266">
        <f t="shared" si="3"/>
        <v>16800</v>
      </c>
    </row>
    <row r="29" spans="1:9" ht="53.25" customHeight="1">
      <c r="A29" s="115">
        <f t="shared" si="0"/>
        <v>12</v>
      </c>
      <c r="B29" s="127" t="s">
        <v>284</v>
      </c>
      <c r="C29" s="120">
        <v>903</v>
      </c>
      <c r="D29" s="120" t="s">
        <v>217</v>
      </c>
      <c r="E29" s="126" t="s">
        <v>285</v>
      </c>
      <c r="F29" s="120"/>
      <c r="G29" s="266">
        <f t="shared" si="3"/>
        <v>16800</v>
      </c>
      <c r="H29" s="266">
        <f t="shared" si="3"/>
        <v>16800</v>
      </c>
      <c r="I29" s="266">
        <f t="shared" si="3"/>
        <v>16800</v>
      </c>
    </row>
    <row r="30" spans="1:9" ht="35.25" customHeight="1">
      <c r="A30" s="115">
        <f t="shared" si="0"/>
        <v>13</v>
      </c>
      <c r="B30" s="127" t="s">
        <v>284</v>
      </c>
      <c r="C30" s="120">
        <v>903</v>
      </c>
      <c r="D30" s="120" t="s">
        <v>217</v>
      </c>
      <c r="E30" s="126" t="s">
        <v>286</v>
      </c>
      <c r="F30" s="120"/>
      <c r="G30" s="266">
        <f aca="true" t="shared" si="4" ref="G30:I31">G31</f>
        <v>16800</v>
      </c>
      <c r="H30" s="266">
        <f t="shared" si="4"/>
        <v>16800</v>
      </c>
      <c r="I30" s="266">
        <f t="shared" si="4"/>
        <v>16800</v>
      </c>
    </row>
    <row r="31" spans="1:9" ht="100.5" customHeight="1">
      <c r="A31" s="115">
        <f t="shared" si="0"/>
        <v>14</v>
      </c>
      <c r="B31" s="128" t="s">
        <v>278</v>
      </c>
      <c r="C31" s="120">
        <v>903</v>
      </c>
      <c r="D31" s="120" t="s">
        <v>217</v>
      </c>
      <c r="E31" s="126" t="s">
        <v>286</v>
      </c>
      <c r="F31" s="120">
        <v>100</v>
      </c>
      <c r="G31" s="266">
        <f t="shared" si="4"/>
        <v>16800</v>
      </c>
      <c r="H31" s="266">
        <f t="shared" si="4"/>
        <v>16800</v>
      </c>
      <c r="I31" s="266">
        <f t="shared" si="4"/>
        <v>16800</v>
      </c>
    </row>
    <row r="32" spans="1:9" ht="60" customHeight="1">
      <c r="A32" s="115">
        <f t="shared" si="0"/>
        <v>15</v>
      </c>
      <c r="B32" s="129" t="s">
        <v>287</v>
      </c>
      <c r="C32" s="120">
        <v>903</v>
      </c>
      <c r="D32" s="120" t="s">
        <v>217</v>
      </c>
      <c r="E32" s="126" t="s">
        <v>286</v>
      </c>
      <c r="F32" s="120">
        <v>120</v>
      </c>
      <c r="G32" s="266">
        <v>16800</v>
      </c>
      <c r="H32" s="266">
        <v>16800</v>
      </c>
      <c r="I32" s="266">
        <v>16800</v>
      </c>
    </row>
    <row r="33" spans="1:9" ht="67.5" customHeight="1">
      <c r="A33" s="115">
        <f t="shared" si="0"/>
        <v>16</v>
      </c>
      <c r="B33" s="118" t="s">
        <v>288</v>
      </c>
      <c r="C33" s="120">
        <v>903</v>
      </c>
      <c r="D33" s="120" t="s">
        <v>219</v>
      </c>
      <c r="E33" s="120"/>
      <c r="F33" s="120"/>
      <c r="G33" s="265">
        <f>G34+G58</f>
        <v>3869381</v>
      </c>
      <c r="H33" s="265">
        <f>H34+H58</f>
        <v>1232254</v>
      </c>
      <c r="I33" s="265">
        <f>I34+I58</f>
        <v>1149567</v>
      </c>
    </row>
    <row r="34" spans="1:9" ht="32.25" customHeight="1">
      <c r="A34" s="115">
        <f t="shared" si="0"/>
        <v>17</v>
      </c>
      <c r="B34" s="130" t="s">
        <v>282</v>
      </c>
      <c r="C34" s="120">
        <v>903</v>
      </c>
      <c r="D34" s="120" t="s">
        <v>219</v>
      </c>
      <c r="E34" s="126" t="s">
        <v>283</v>
      </c>
      <c r="F34" s="120" t="s">
        <v>266</v>
      </c>
      <c r="G34" s="269">
        <f>G35</f>
        <v>3364581</v>
      </c>
      <c r="H34" s="269">
        <f>H35</f>
        <v>843519</v>
      </c>
      <c r="I34" s="269">
        <f>I35</f>
        <v>760832</v>
      </c>
    </row>
    <row r="35" spans="1:9" ht="63">
      <c r="A35" s="115">
        <f t="shared" si="0"/>
        <v>18</v>
      </c>
      <c r="B35" s="130" t="s">
        <v>289</v>
      </c>
      <c r="C35" s="120">
        <v>903</v>
      </c>
      <c r="D35" s="120" t="s">
        <v>219</v>
      </c>
      <c r="E35" s="126" t="s">
        <v>290</v>
      </c>
      <c r="F35" s="120" t="s">
        <v>266</v>
      </c>
      <c r="G35" s="266">
        <f>G36+G43+G46+G49+G52+G55</f>
        <v>3364581</v>
      </c>
      <c r="H35" s="266">
        <f>H36+H43+H46+H49+H52+H55</f>
        <v>843519</v>
      </c>
      <c r="I35" s="266">
        <f>I36+I43+I46+I49+I52+I55</f>
        <v>760832</v>
      </c>
    </row>
    <row r="36" spans="1:9" ht="63">
      <c r="A36" s="115">
        <f t="shared" si="0"/>
        <v>19</v>
      </c>
      <c r="B36" s="130" t="s">
        <v>291</v>
      </c>
      <c r="C36" s="120">
        <v>903</v>
      </c>
      <c r="D36" s="120" t="s">
        <v>219</v>
      </c>
      <c r="E36" s="126" t="s">
        <v>292</v>
      </c>
      <c r="F36" s="120" t="s">
        <v>266</v>
      </c>
      <c r="G36" s="266">
        <f>G37+G39+G41</f>
        <v>952522.74</v>
      </c>
      <c r="H36" s="266">
        <f>H37+H39+H41</f>
        <v>500387.74</v>
      </c>
      <c r="I36" s="266">
        <f>I37+I39+I41</f>
        <v>500387.74</v>
      </c>
    </row>
    <row r="37" spans="1:9" ht="110.25">
      <c r="A37" s="115">
        <f t="shared" si="0"/>
        <v>20</v>
      </c>
      <c r="B37" s="123" t="s">
        <v>278</v>
      </c>
      <c r="C37" s="122" t="s">
        <v>39</v>
      </c>
      <c r="D37" s="122" t="s">
        <v>219</v>
      </c>
      <c r="E37" s="122" t="s">
        <v>292</v>
      </c>
      <c r="F37" s="122" t="s">
        <v>90</v>
      </c>
      <c r="G37" s="267">
        <f>G38</f>
        <v>500386</v>
      </c>
      <c r="H37" s="267">
        <f>H38</f>
        <v>500387.74</v>
      </c>
      <c r="I37" s="267">
        <f>I38</f>
        <v>500387.74</v>
      </c>
    </row>
    <row r="38" spans="1:9" ht="45">
      <c r="A38" s="115">
        <f t="shared" si="0"/>
        <v>21</v>
      </c>
      <c r="B38" s="131" t="s">
        <v>287</v>
      </c>
      <c r="C38" s="122" t="s">
        <v>39</v>
      </c>
      <c r="D38" s="122" t="s">
        <v>219</v>
      </c>
      <c r="E38" s="122" t="s">
        <v>292</v>
      </c>
      <c r="F38" s="122" t="s">
        <v>108</v>
      </c>
      <c r="G38" s="267">
        <v>500386</v>
      </c>
      <c r="H38" s="267">
        <v>500387.74</v>
      </c>
      <c r="I38" s="267">
        <v>500387.74</v>
      </c>
    </row>
    <row r="39" spans="1:9" ht="34.5" customHeight="1">
      <c r="A39" s="115">
        <f t="shared" si="0"/>
        <v>22</v>
      </c>
      <c r="B39" s="128" t="s">
        <v>293</v>
      </c>
      <c r="C39" s="120">
        <v>903</v>
      </c>
      <c r="D39" s="120" t="s">
        <v>219</v>
      </c>
      <c r="E39" s="126" t="s">
        <v>292</v>
      </c>
      <c r="F39" s="120">
        <v>200</v>
      </c>
      <c r="G39" s="266">
        <f>G40</f>
        <v>448136.74</v>
      </c>
      <c r="H39" s="266">
        <f>H40</f>
        <v>0</v>
      </c>
      <c r="I39" s="266">
        <f>I40</f>
        <v>0</v>
      </c>
    </row>
    <row r="40" spans="1:9" ht="34.5" customHeight="1">
      <c r="A40" s="115">
        <f t="shared" si="0"/>
        <v>23</v>
      </c>
      <c r="B40" s="132" t="s">
        <v>294</v>
      </c>
      <c r="C40" s="120">
        <v>903</v>
      </c>
      <c r="D40" s="120" t="s">
        <v>219</v>
      </c>
      <c r="E40" s="126" t="s">
        <v>292</v>
      </c>
      <c r="F40" s="120">
        <v>240</v>
      </c>
      <c r="G40" s="266">
        <v>448136.74</v>
      </c>
      <c r="H40" s="266"/>
      <c r="I40" s="266"/>
    </row>
    <row r="41" spans="1:9" ht="34.5" customHeight="1">
      <c r="A41" s="115">
        <f t="shared" si="0"/>
        <v>24</v>
      </c>
      <c r="B41" s="128" t="s">
        <v>295</v>
      </c>
      <c r="C41" s="122" t="s">
        <v>39</v>
      </c>
      <c r="D41" s="122" t="s">
        <v>219</v>
      </c>
      <c r="E41" s="122" t="s">
        <v>292</v>
      </c>
      <c r="F41" s="122" t="s">
        <v>296</v>
      </c>
      <c r="G41" s="267">
        <f>G42</f>
        <v>4000</v>
      </c>
      <c r="H41" s="267">
        <f>H42</f>
        <v>0</v>
      </c>
      <c r="I41" s="267">
        <f>I42</f>
        <v>0</v>
      </c>
    </row>
    <row r="42" spans="1:9" ht="34.5" customHeight="1">
      <c r="A42" s="115">
        <f t="shared" si="0"/>
        <v>25</v>
      </c>
      <c r="B42" s="128" t="s">
        <v>297</v>
      </c>
      <c r="C42" s="122" t="s">
        <v>39</v>
      </c>
      <c r="D42" s="122" t="s">
        <v>219</v>
      </c>
      <c r="E42" s="122" t="s">
        <v>292</v>
      </c>
      <c r="F42" s="122" t="s">
        <v>298</v>
      </c>
      <c r="G42" s="267">
        <v>4000</v>
      </c>
      <c r="H42" s="270"/>
      <c r="I42" s="270"/>
    </row>
    <row r="43" spans="1:9" ht="124.5" customHeight="1">
      <c r="A43" s="115">
        <f t="shared" si="0"/>
        <v>26</v>
      </c>
      <c r="B43" s="121" t="s">
        <v>299</v>
      </c>
      <c r="C43" s="124" t="s">
        <v>39</v>
      </c>
      <c r="D43" s="124" t="s">
        <v>219</v>
      </c>
      <c r="E43" s="124" t="s">
        <v>300</v>
      </c>
      <c r="F43" s="124"/>
      <c r="G43" s="268">
        <f aca="true" t="shared" si="5" ref="G43:I44">G44</f>
        <v>620000</v>
      </c>
      <c r="H43" s="268">
        <f t="shared" si="5"/>
        <v>0</v>
      </c>
      <c r="I43" s="268">
        <f t="shared" si="5"/>
        <v>0</v>
      </c>
    </row>
    <row r="44" spans="1:9" ht="52.5" customHeight="1">
      <c r="A44" s="115">
        <f t="shared" si="0"/>
        <v>27</v>
      </c>
      <c r="B44" s="123" t="s">
        <v>278</v>
      </c>
      <c r="C44" s="124" t="s">
        <v>39</v>
      </c>
      <c r="D44" s="124" t="s">
        <v>219</v>
      </c>
      <c r="E44" s="124" t="s">
        <v>300</v>
      </c>
      <c r="F44" s="124" t="s">
        <v>90</v>
      </c>
      <c r="G44" s="268">
        <f t="shared" si="5"/>
        <v>620000</v>
      </c>
      <c r="H44" s="268">
        <f t="shared" si="5"/>
        <v>0</v>
      </c>
      <c r="I44" s="268">
        <f t="shared" si="5"/>
        <v>0</v>
      </c>
    </row>
    <row r="45" spans="1:9" ht="34.5" customHeight="1">
      <c r="A45" s="115">
        <f t="shared" si="0"/>
        <v>28</v>
      </c>
      <c r="B45" s="131" t="s">
        <v>287</v>
      </c>
      <c r="C45" s="122" t="s">
        <v>39</v>
      </c>
      <c r="D45" s="122" t="s">
        <v>219</v>
      </c>
      <c r="E45" s="122" t="s">
        <v>300</v>
      </c>
      <c r="F45" s="122" t="s">
        <v>108</v>
      </c>
      <c r="G45" s="267">
        <v>620000</v>
      </c>
      <c r="H45" s="267"/>
      <c r="I45" s="267"/>
    </row>
    <row r="46" spans="1:9" ht="34.5" customHeight="1">
      <c r="A46" s="115">
        <f t="shared" si="0"/>
        <v>29</v>
      </c>
      <c r="B46" s="121" t="s">
        <v>301</v>
      </c>
      <c r="C46" s="120">
        <v>903</v>
      </c>
      <c r="D46" s="120" t="s">
        <v>219</v>
      </c>
      <c r="E46" s="126" t="s">
        <v>302</v>
      </c>
      <c r="F46" s="120"/>
      <c r="G46" s="266">
        <f>G47</f>
        <v>30000</v>
      </c>
      <c r="H46" s="266">
        <v>0</v>
      </c>
      <c r="I46" s="266">
        <v>0</v>
      </c>
    </row>
    <row r="47" spans="1:9" ht="60" customHeight="1">
      <c r="A47" s="115">
        <f t="shared" si="0"/>
        <v>30</v>
      </c>
      <c r="B47" s="123" t="s">
        <v>278</v>
      </c>
      <c r="C47" s="120">
        <v>903</v>
      </c>
      <c r="D47" s="120" t="s">
        <v>219</v>
      </c>
      <c r="E47" s="126" t="s">
        <v>302</v>
      </c>
      <c r="F47" s="120" t="s">
        <v>90</v>
      </c>
      <c r="G47" s="266">
        <f>G48</f>
        <v>30000</v>
      </c>
      <c r="H47" s="266">
        <v>0</v>
      </c>
      <c r="I47" s="266">
        <v>0</v>
      </c>
    </row>
    <row r="48" spans="1:9" ht="44.25" customHeight="1">
      <c r="A48" s="115">
        <f t="shared" si="0"/>
        <v>31</v>
      </c>
      <c r="B48" s="131" t="s">
        <v>287</v>
      </c>
      <c r="C48" s="120">
        <v>903</v>
      </c>
      <c r="D48" s="120" t="s">
        <v>219</v>
      </c>
      <c r="E48" s="126" t="s">
        <v>302</v>
      </c>
      <c r="F48" s="120">
        <v>120</v>
      </c>
      <c r="G48" s="266">
        <v>30000</v>
      </c>
      <c r="H48" s="266">
        <v>0</v>
      </c>
      <c r="I48" s="266">
        <v>0</v>
      </c>
    </row>
    <row r="49" spans="1:9" ht="46.5" customHeight="1">
      <c r="A49" s="115">
        <f t="shared" si="0"/>
        <v>32</v>
      </c>
      <c r="B49" s="121" t="s">
        <v>303</v>
      </c>
      <c r="C49" s="124" t="s">
        <v>39</v>
      </c>
      <c r="D49" s="124" t="s">
        <v>219</v>
      </c>
      <c r="E49" s="124" t="s">
        <v>304</v>
      </c>
      <c r="F49" s="124"/>
      <c r="G49" s="268">
        <f aca="true" t="shared" si="6" ref="G49:I50">G50</f>
        <v>1052727.66</v>
      </c>
      <c r="H49" s="268">
        <f t="shared" si="6"/>
        <v>0</v>
      </c>
      <c r="I49" s="268">
        <f t="shared" si="6"/>
        <v>260444.26</v>
      </c>
    </row>
    <row r="50" spans="1:9" ht="46.5" customHeight="1">
      <c r="A50" s="115">
        <f t="shared" si="0"/>
        <v>33</v>
      </c>
      <c r="B50" s="123" t="s">
        <v>278</v>
      </c>
      <c r="C50" s="124" t="s">
        <v>39</v>
      </c>
      <c r="D50" s="124" t="s">
        <v>219</v>
      </c>
      <c r="E50" s="124" t="s">
        <v>304</v>
      </c>
      <c r="F50" s="124" t="s">
        <v>90</v>
      </c>
      <c r="G50" s="268">
        <f t="shared" si="6"/>
        <v>1052727.66</v>
      </c>
      <c r="H50" s="268">
        <f t="shared" si="6"/>
        <v>0</v>
      </c>
      <c r="I50" s="268">
        <f t="shared" si="6"/>
        <v>260444.26</v>
      </c>
    </row>
    <row r="51" spans="1:9" ht="33.75" customHeight="1">
      <c r="A51" s="115">
        <f t="shared" si="0"/>
        <v>34</v>
      </c>
      <c r="B51" s="131" t="s">
        <v>287</v>
      </c>
      <c r="C51" s="122" t="s">
        <v>39</v>
      </c>
      <c r="D51" s="122" t="s">
        <v>219</v>
      </c>
      <c r="E51" s="122" t="s">
        <v>304</v>
      </c>
      <c r="F51" s="122" t="s">
        <v>108</v>
      </c>
      <c r="G51" s="271">
        <v>1052727.66</v>
      </c>
      <c r="H51" s="271"/>
      <c r="I51" s="271">
        <v>260444.26</v>
      </c>
    </row>
    <row r="52" spans="1:9" ht="78.75">
      <c r="A52" s="115">
        <f t="shared" si="0"/>
        <v>35</v>
      </c>
      <c r="B52" s="121" t="s">
        <v>305</v>
      </c>
      <c r="C52" s="120">
        <v>903</v>
      </c>
      <c r="D52" s="120" t="s">
        <v>219</v>
      </c>
      <c r="E52" s="126" t="s">
        <v>306</v>
      </c>
      <c r="F52" s="133"/>
      <c r="G52" s="272">
        <f aca="true" t="shared" si="7" ref="G52:I53">G53</f>
        <v>709330.6</v>
      </c>
      <c r="H52" s="272">
        <f t="shared" si="7"/>
        <v>343131.26</v>
      </c>
      <c r="I52" s="272">
        <f t="shared" si="7"/>
        <v>0</v>
      </c>
    </row>
    <row r="53" spans="1:9" ht="47.25">
      <c r="A53" s="115">
        <f t="shared" si="0"/>
        <v>36</v>
      </c>
      <c r="B53" s="128" t="s">
        <v>293</v>
      </c>
      <c r="C53" s="120">
        <v>903</v>
      </c>
      <c r="D53" s="120" t="s">
        <v>219</v>
      </c>
      <c r="E53" s="126" t="s">
        <v>306</v>
      </c>
      <c r="F53" s="120">
        <v>200</v>
      </c>
      <c r="G53" s="273">
        <f t="shared" si="7"/>
        <v>709330.6</v>
      </c>
      <c r="H53" s="274">
        <f t="shared" si="7"/>
        <v>343131.26</v>
      </c>
      <c r="I53" s="274">
        <f t="shared" si="7"/>
        <v>0</v>
      </c>
    </row>
    <row r="54" spans="1:9" ht="47.25">
      <c r="A54" s="115">
        <f t="shared" si="0"/>
        <v>37</v>
      </c>
      <c r="B54" s="132" t="s">
        <v>294</v>
      </c>
      <c r="C54" s="120">
        <v>903</v>
      </c>
      <c r="D54" s="120" t="s">
        <v>219</v>
      </c>
      <c r="E54" s="126" t="s">
        <v>306</v>
      </c>
      <c r="F54" s="120">
        <v>240</v>
      </c>
      <c r="G54" s="275">
        <v>709330.6</v>
      </c>
      <c r="H54" s="275">
        <v>343131.26</v>
      </c>
      <c r="I54" s="275"/>
    </row>
    <row r="55" spans="1:9" ht="63" hidden="1">
      <c r="A55" s="115">
        <f t="shared" si="0"/>
        <v>38</v>
      </c>
      <c r="B55" s="121" t="s">
        <v>307</v>
      </c>
      <c r="C55" s="97" t="s">
        <v>39</v>
      </c>
      <c r="D55" s="97" t="s">
        <v>219</v>
      </c>
      <c r="E55" s="97" t="s">
        <v>308</v>
      </c>
      <c r="F55" s="97"/>
      <c r="G55" s="276">
        <f aca="true" t="shared" si="8" ref="G55:I56">G56</f>
        <v>0</v>
      </c>
      <c r="H55" s="276">
        <f t="shared" si="8"/>
        <v>0</v>
      </c>
      <c r="I55" s="276">
        <f t="shared" si="8"/>
        <v>0</v>
      </c>
    </row>
    <row r="56" spans="1:9" ht="47.25" hidden="1">
      <c r="A56" s="115">
        <f t="shared" si="0"/>
        <v>39</v>
      </c>
      <c r="B56" s="128" t="s">
        <v>293</v>
      </c>
      <c r="C56" s="97" t="s">
        <v>39</v>
      </c>
      <c r="D56" s="97" t="s">
        <v>219</v>
      </c>
      <c r="E56" s="97" t="s">
        <v>308</v>
      </c>
      <c r="F56" s="97" t="s">
        <v>309</v>
      </c>
      <c r="G56" s="276">
        <f t="shared" si="8"/>
        <v>0</v>
      </c>
      <c r="H56" s="276">
        <f t="shared" si="8"/>
        <v>0</v>
      </c>
      <c r="I56" s="276">
        <f t="shared" si="8"/>
        <v>0</v>
      </c>
    </row>
    <row r="57" spans="1:9" ht="47.25" hidden="1">
      <c r="A57" s="115">
        <f t="shared" si="0"/>
        <v>40</v>
      </c>
      <c r="B57" s="132" t="s">
        <v>294</v>
      </c>
      <c r="C57" s="97" t="s">
        <v>39</v>
      </c>
      <c r="D57" s="97" t="s">
        <v>219</v>
      </c>
      <c r="E57" s="97" t="s">
        <v>308</v>
      </c>
      <c r="F57" s="97" t="s">
        <v>95</v>
      </c>
      <c r="G57" s="276"/>
      <c r="H57" s="270"/>
      <c r="I57" s="270"/>
    </row>
    <row r="58" spans="1:9" ht="31.5">
      <c r="A58" s="115">
        <f t="shared" si="0"/>
        <v>41</v>
      </c>
      <c r="B58" s="134" t="s">
        <v>310</v>
      </c>
      <c r="C58" s="120">
        <v>903</v>
      </c>
      <c r="D58" s="120" t="s">
        <v>219</v>
      </c>
      <c r="E58" s="126" t="s">
        <v>311</v>
      </c>
      <c r="F58" s="120"/>
      <c r="G58" s="275">
        <f>G59</f>
        <v>504800</v>
      </c>
      <c r="H58" s="275">
        <f>H59</f>
        <v>388735</v>
      </c>
      <c r="I58" s="275">
        <f>I59</f>
        <v>388735</v>
      </c>
    </row>
    <row r="59" spans="1:9" ht="47.25">
      <c r="A59" s="115">
        <f t="shared" si="0"/>
        <v>42</v>
      </c>
      <c r="B59" s="127" t="s">
        <v>312</v>
      </c>
      <c r="C59" s="120">
        <v>903</v>
      </c>
      <c r="D59" s="120" t="s">
        <v>219</v>
      </c>
      <c r="E59" s="126" t="s">
        <v>313</v>
      </c>
      <c r="F59" s="120"/>
      <c r="G59" s="275">
        <f>G62+G65+G68</f>
        <v>504800</v>
      </c>
      <c r="H59" s="275">
        <f>H62+H65+H68</f>
        <v>388735</v>
      </c>
      <c r="I59" s="275">
        <f>I62+I65+I68</f>
        <v>388735</v>
      </c>
    </row>
    <row r="60" spans="1:9" ht="72.75" customHeight="1">
      <c r="A60" s="115">
        <f t="shared" si="0"/>
        <v>43</v>
      </c>
      <c r="B60" s="135" t="s">
        <v>314</v>
      </c>
      <c r="C60" s="120">
        <v>903</v>
      </c>
      <c r="D60" s="120" t="s">
        <v>219</v>
      </c>
      <c r="E60" s="136" t="s">
        <v>315</v>
      </c>
      <c r="F60" s="120"/>
      <c r="G60" s="266">
        <f aca="true" t="shared" si="9" ref="G60:I61">G61</f>
        <v>3673</v>
      </c>
      <c r="H60" s="273">
        <f t="shared" si="9"/>
        <v>3673</v>
      </c>
      <c r="I60" s="273">
        <f t="shared" si="9"/>
        <v>3673</v>
      </c>
    </row>
    <row r="61" spans="1:9" ht="23.25" customHeight="1">
      <c r="A61" s="115">
        <f t="shared" si="0"/>
        <v>44</v>
      </c>
      <c r="B61" s="137" t="s">
        <v>316</v>
      </c>
      <c r="C61" s="120">
        <v>903</v>
      </c>
      <c r="D61" s="120" t="s">
        <v>219</v>
      </c>
      <c r="E61" s="136" t="s">
        <v>315</v>
      </c>
      <c r="F61" s="120">
        <v>500</v>
      </c>
      <c r="G61" s="266">
        <f t="shared" si="9"/>
        <v>3673</v>
      </c>
      <c r="H61" s="273">
        <f t="shared" si="9"/>
        <v>3673</v>
      </c>
      <c r="I61" s="273">
        <f t="shared" si="9"/>
        <v>3673</v>
      </c>
    </row>
    <row r="62" spans="1:9" ht="15.75">
      <c r="A62" s="115">
        <f t="shared" si="0"/>
        <v>45</v>
      </c>
      <c r="B62" s="132" t="s">
        <v>117</v>
      </c>
      <c r="C62" s="120">
        <v>903</v>
      </c>
      <c r="D62" s="120" t="s">
        <v>219</v>
      </c>
      <c r="E62" s="136" t="s">
        <v>315</v>
      </c>
      <c r="F62" s="120">
        <v>540</v>
      </c>
      <c r="G62" s="266">
        <v>3673</v>
      </c>
      <c r="H62" s="266">
        <v>3673</v>
      </c>
      <c r="I62" s="266">
        <v>3673</v>
      </c>
    </row>
    <row r="63" spans="1:9" ht="110.25">
      <c r="A63" s="115">
        <f t="shared" si="0"/>
        <v>46</v>
      </c>
      <c r="B63" s="121" t="s">
        <v>317</v>
      </c>
      <c r="C63" s="120">
        <v>903</v>
      </c>
      <c r="D63" s="120" t="s">
        <v>219</v>
      </c>
      <c r="E63" s="136" t="s">
        <v>318</v>
      </c>
      <c r="F63" s="120"/>
      <c r="G63" s="266">
        <f aca="true" t="shared" si="10" ref="G63:I67">G64</f>
        <v>500387</v>
      </c>
      <c r="H63" s="266">
        <f t="shared" si="10"/>
        <v>384322</v>
      </c>
      <c r="I63" s="266">
        <f t="shared" si="10"/>
        <v>384322</v>
      </c>
    </row>
    <row r="64" spans="1:9" ht="31.5">
      <c r="A64" s="115">
        <f t="shared" si="0"/>
        <v>47</v>
      </c>
      <c r="B64" s="137" t="s">
        <v>316</v>
      </c>
      <c r="C64" s="120">
        <v>903</v>
      </c>
      <c r="D64" s="120" t="s">
        <v>219</v>
      </c>
      <c r="E64" s="136" t="s">
        <v>318</v>
      </c>
      <c r="F64" s="120">
        <v>500</v>
      </c>
      <c r="G64" s="266">
        <f t="shared" si="10"/>
        <v>500387</v>
      </c>
      <c r="H64" s="266">
        <f t="shared" si="10"/>
        <v>384322</v>
      </c>
      <c r="I64" s="266">
        <f t="shared" si="10"/>
        <v>384322</v>
      </c>
    </row>
    <row r="65" spans="1:9" ht="15.75">
      <c r="A65" s="115">
        <f t="shared" si="0"/>
        <v>48</v>
      </c>
      <c r="B65" s="132" t="s">
        <v>117</v>
      </c>
      <c r="C65" s="120">
        <v>903</v>
      </c>
      <c r="D65" s="138" t="s">
        <v>219</v>
      </c>
      <c r="E65" s="136" t="s">
        <v>318</v>
      </c>
      <c r="F65" s="120">
        <v>540</v>
      </c>
      <c r="G65" s="266">
        <v>500387</v>
      </c>
      <c r="H65" s="266">
        <v>384322</v>
      </c>
      <c r="I65" s="266">
        <v>384322</v>
      </c>
    </row>
    <row r="66" spans="1:9" ht="136.5" customHeight="1">
      <c r="A66" s="115">
        <f t="shared" si="0"/>
        <v>49</v>
      </c>
      <c r="B66" s="121" t="s">
        <v>319</v>
      </c>
      <c r="C66" s="120">
        <v>903</v>
      </c>
      <c r="D66" s="120" t="s">
        <v>219</v>
      </c>
      <c r="E66" s="136" t="s">
        <v>320</v>
      </c>
      <c r="F66" s="120"/>
      <c r="G66" s="266">
        <f t="shared" si="10"/>
        <v>740</v>
      </c>
      <c r="H66" s="266">
        <f t="shared" si="10"/>
        <v>740</v>
      </c>
      <c r="I66" s="266">
        <f t="shared" si="10"/>
        <v>740</v>
      </c>
    </row>
    <row r="67" spans="1:9" ht="31.5">
      <c r="A67" s="115">
        <f t="shared" si="0"/>
        <v>50</v>
      </c>
      <c r="B67" s="137" t="s">
        <v>316</v>
      </c>
      <c r="C67" s="120">
        <v>903</v>
      </c>
      <c r="D67" s="120" t="s">
        <v>219</v>
      </c>
      <c r="E67" s="136" t="s">
        <v>320</v>
      </c>
      <c r="F67" s="120">
        <v>500</v>
      </c>
      <c r="G67" s="266">
        <f t="shared" si="10"/>
        <v>740</v>
      </c>
      <c r="H67" s="266">
        <f t="shared" si="10"/>
        <v>740</v>
      </c>
      <c r="I67" s="266">
        <f t="shared" si="10"/>
        <v>740</v>
      </c>
    </row>
    <row r="68" spans="1:9" ht="15.75">
      <c r="A68" s="115">
        <f t="shared" si="0"/>
        <v>51</v>
      </c>
      <c r="B68" s="132" t="s">
        <v>117</v>
      </c>
      <c r="C68" s="120">
        <v>903</v>
      </c>
      <c r="D68" s="138" t="s">
        <v>219</v>
      </c>
      <c r="E68" s="136" t="s">
        <v>320</v>
      </c>
      <c r="F68" s="120">
        <v>540</v>
      </c>
      <c r="G68" s="266">
        <v>740</v>
      </c>
      <c r="H68" s="266">
        <v>740</v>
      </c>
      <c r="I68" s="266">
        <v>740</v>
      </c>
    </row>
    <row r="69" spans="1:9" ht="47.25">
      <c r="A69" s="115">
        <f>A65+1</f>
        <v>49</v>
      </c>
      <c r="B69" s="139" t="s">
        <v>321</v>
      </c>
      <c r="C69" s="140" t="s">
        <v>39</v>
      </c>
      <c r="D69" s="140" t="s">
        <v>221</v>
      </c>
      <c r="E69" s="140"/>
      <c r="F69" s="140"/>
      <c r="G69" s="277">
        <f>G71</f>
        <v>100000</v>
      </c>
      <c r="H69" s="277">
        <f>H71</f>
        <v>0</v>
      </c>
      <c r="I69" s="277">
        <f>I71</f>
        <v>0</v>
      </c>
    </row>
    <row r="70" spans="1:9" ht="63">
      <c r="A70" s="115">
        <f t="shared" si="0"/>
        <v>50</v>
      </c>
      <c r="B70" s="141" t="s">
        <v>322</v>
      </c>
      <c r="C70" s="142" t="s">
        <v>39</v>
      </c>
      <c r="D70" s="142" t="s">
        <v>221</v>
      </c>
      <c r="E70" s="142" t="s">
        <v>323</v>
      </c>
      <c r="F70" s="142"/>
      <c r="G70" s="278">
        <f aca="true" t="shared" si="11" ref="G70:I71">G71</f>
        <v>100000</v>
      </c>
      <c r="H70" s="278">
        <f t="shared" si="11"/>
        <v>0</v>
      </c>
      <c r="I70" s="278">
        <f t="shared" si="11"/>
        <v>0</v>
      </c>
    </row>
    <row r="71" spans="1:9" ht="31.5">
      <c r="A71" s="115">
        <f t="shared" si="0"/>
        <v>51</v>
      </c>
      <c r="B71" s="141" t="s">
        <v>324</v>
      </c>
      <c r="C71" s="142" t="s">
        <v>39</v>
      </c>
      <c r="D71" s="142" t="s">
        <v>221</v>
      </c>
      <c r="E71" s="142" t="s">
        <v>323</v>
      </c>
      <c r="F71" s="142" t="s">
        <v>296</v>
      </c>
      <c r="G71" s="278">
        <f t="shared" si="11"/>
        <v>100000</v>
      </c>
      <c r="H71" s="278">
        <f t="shared" si="11"/>
        <v>0</v>
      </c>
      <c r="I71" s="278">
        <f t="shared" si="11"/>
        <v>0</v>
      </c>
    </row>
    <row r="72" spans="1:9" ht="15.75">
      <c r="A72" s="115">
        <f t="shared" si="0"/>
        <v>52</v>
      </c>
      <c r="B72" s="141" t="s">
        <v>325</v>
      </c>
      <c r="C72" s="142" t="s">
        <v>39</v>
      </c>
      <c r="D72" s="142" t="s">
        <v>221</v>
      </c>
      <c r="E72" s="142" t="s">
        <v>323</v>
      </c>
      <c r="F72" s="142" t="s">
        <v>326</v>
      </c>
      <c r="G72" s="278">
        <v>100000</v>
      </c>
      <c r="H72" s="270">
        <v>0</v>
      </c>
      <c r="I72" s="270">
        <v>0</v>
      </c>
    </row>
    <row r="73" spans="1:9" ht="20.25" customHeight="1">
      <c r="A73" s="115">
        <f t="shared" si="0"/>
        <v>53</v>
      </c>
      <c r="B73" s="118" t="s">
        <v>222</v>
      </c>
      <c r="C73" s="119">
        <v>903</v>
      </c>
      <c r="D73" s="119" t="s">
        <v>223</v>
      </c>
      <c r="E73" s="119"/>
      <c r="F73" s="119"/>
      <c r="G73" s="265">
        <f>G74</f>
        <v>10000</v>
      </c>
      <c r="H73" s="279">
        <f aca="true" t="shared" si="12" ref="H73:I76">H74</f>
        <v>10000</v>
      </c>
      <c r="I73" s="279">
        <f t="shared" si="12"/>
        <v>10000</v>
      </c>
    </row>
    <row r="74" spans="1:9" ht="33" customHeight="1">
      <c r="A74" s="115">
        <f t="shared" si="0"/>
        <v>54</v>
      </c>
      <c r="B74" s="134" t="s">
        <v>310</v>
      </c>
      <c r="C74" s="120">
        <v>903</v>
      </c>
      <c r="D74" s="120" t="s">
        <v>223</v>
      </c>
      <c r="E74" s="126" t="s">
        <v>311</v>
      </c>
      <c r="F74" s="120"/>
      <c r="G74" s="266">
        <f>G75</f>
        <v>10000</v>
      </c>
      <c r="H74" s="266">
        <f t="shared" si="12"/>
        <v>10000</v>
      </c>
      <c r="I74" s="266">
        <f t="shared" si="12"/>
        <v>10000</v>
      </c>
    </row>
    <row r="75" spans="1:9" ht="63">
      <c r="A75" s="115">
        <f t="shared" si="0"/>
        <v>55</v>
      </c>
      <c r="B75" s="134" t="s">
        <v>327</v>
      </c>
      <c r="C75" s="120">
        <v>903</v>
      </c>
      <c r="D75" s="120" t="s">
        <v>223</v>
      </c>
      <c r="E75" s="136">
        <v>9010080000</v>
      </c>
      <c r="F75" s="120"/>
      <c r="G75" s="266">
        <f>G76</f>
        <v>10000</v>
      </c>
      <c r="H75" s="266">
        <f t="shared" si="12"/>
        <v>10000</v>
      </c>
      <c r="I75" s="266">
        <f t="shared" si="12"/>
        <v>10000</v>
      </c>
    </row>
    <row r="76" spans="1:9" ht="15.75">
      <c r="A76" s="115">
        <f t="shared" si="0"/>
        <v>56</v>
      </c>
      <c r="B76" s="132" t="s">
        <v>295</v>
      </c>
      <c r="C76" s="120">
        <v>903</v>
      </c>
      <c r="D76" s="120" t="s">
        <v>223</v>
      </c>
      <c r="E76" s="136">
        <v>9010080000</v>
      </c>
      <c r="F76" s="120">
        <v>800</v>
      </c>
      <c r="G76" s="266">
        <f>G77</f>
        <v>10000</v>
      </c>
      <c r="H76" s="266">
        <f t="shared" si="12"/>
        <v>10000</v>
      </c>
      <c r="I76" s="266">
        <f t="shared" si="12"/>
        <v>10000</v>
      </c>
    </row>
    <row r="77" spans="1:9" ht="15.75">
      <c r="A77" s="115">
        <f t="shared" si="0"/>
        <v>57</v>
      </c>
      <c r="B77" s="143" t="s">
        <v>328</v>
      </c>
      <c r="C77" s="120">
        <v>903</v>
      </c>
      <c r="D77" s="120" t="s">
        <v>223</v>
      </c>
      <c r="E77" s="136">
        <v>9010080000</v>
      </c>
      <c r="F77" s="120">
        <v>870</v>
      </c>
      <c r="G77" s="266">
        <v>10000</v>
      </c>
      <c r="H77" s="266">
        <v>10000</v>
      </c>
      <c r="I77" s="280">
        <v>10000</v>
      </c>
    </row>
    <row r="78" spans="1:9" ht="31.5">
      <c r="A78" s="115">
        <f t="shared" si="0"/>
        <v>58</v>
      </c>
      <c r="B78" s="144" t="s">
        <v>224</v>
      </c>
      <c r="C78" s="119">
        <v>903</v>
      </c>
      <c r="D78" s="119" t="s">
        <v>225</v>
      </c>
      <c r="E78" s="119"/>
      <c r="F78" s="119"/>
      <c r="G78" s="265">
        <f>G80+G83</f>
        <v>2100</v>
      </c>
      <c r="H78" s="265">
        <f>H80+H83</f>
        <v>2100</v>
      </c>
      <c r="I78" s="265">
        <f>I80+I83</f>
        <v>2100</v>
      </c>
    </row>
    <row r="79" spans="1:9" ht="63">
      <c r="A79" s="115">
        <f t="shared" si="0"/>
        <v>59</v>
      </c>
      <c r="B79" s="130" t="s">
        <v>289</v>
      </c>
      <c r="C79" s="120">
        <v>903</v>
      </c>
      <c r="D79" s="120" t="s">
        <v>225</v>
      </c>
      <c r="E79" s="126" t="s">
        <v>290</v>
      </c>
      <c r="F79" s="120"/>
      <c r="G79" s="266">
        <f>G80</f>
        <v>1100</v>
      </c>
      <c r="H79" s="266">
        <f aca="true" t="shared" si="13" ref="H79:I81">H80</f>
        <v>1100</v>
      </c>
      <c r="I79" s="266">
        <f t="shared" si="13"/>
        <v>1100</v>
      </c>
    </row>
    <row r="80" spans="1:9" ht="94.5">
      <c r="A80" s="115">
        <f t="shared" si="0"/>
        <v>60</v>
      </c>
      <c r="B80" s="130" t="s">
        <v>329</v>
      </c>
      <c r="C80" s="120">
        <v>903</v>
      </c>
      <c r="D80" s="120" t="s">
        <v>225</v>
      </c>
      <c r="E80" s="126" t="s">
        <v>330</v>
      </c>
      <c r="F80" s="120"/>
      <c r="G80" s="266">
        <f>G81</f>
        <v>1100</v>
      </c>
      <c r="H80" s="266">
        <f t="shared" si="13"/>
        <v>1100</v>
      </c>
      <c r="I80" s="266">
        <f t="shared" si="13"/>
        <v>1100</v>
      </c>
    </row>
    <row r="81" spans="1:9" ht="47.25">
      <c r="A81" s="115">
        <f t="shared" si="0"/>
        <v>61</v>
      </c>
      <c r="B81" s="128" t="s">
        <v>293</v>
      </c>
      <c r="C81" s="120">
        <v>903</v>
      </c>
      <c r="D81" s="120" t="s">
        <v>225</v>
      </c>
      <c r="E81" s="126" t="s">
        <v>330</v>
      </c>
      <c r="F81" s="120">
        <v>200</v>
      </c>
      <c r="G81" s="266">
        <f>G82</f>
        <v>1100</v>
      </c>
      <c r="H81" s="266">
        <f t="shared" si="13"/>
        <v>1100</v>
      </c>
      <c r="I81" s="266">
        <f t="shared" si="13"/>
        <v>1100</v>
      </c>
    </row>
    <row r="82" spans="1:9" ht="47.25">
      <c r="A82" s="115">
        <f t="shared" si="0"/>
        <v>62</v>
      </c>
      <c r="B82" s="132" t="s">
        <v>294</v>
      </c>
      <c r="C82" s="120">
        <v>903</v>
      </c>
      <c r="D82" s="120" t="s">
        <v>225</v>
      </c>
      <c r="E82" s="126" t="s">
        <v>330</v>
      </c>
      <c r="F82" s="120">
        <v>240</v>
      </c>
      <c r="G82" s="266">
        <v>1100</v>
      </c>
      <c r="H82" s="266">
        <v>1100</v>
      </c>
      <c r="I82" s="266">
        <v>1100</v>
      </c>
    </row>
    <row r="83" spans="1:10" ht="31.5">
      <c r="A83" s="115">
        <f aca="true" t="shared" si="14" ref="A83:A146">A82+1</f>
        <v>63</v>
      </c>
      <c r="B83" s="145" t="s">
        <v>331</v>
      </c>
      <c r="C83" s="119">
        <v>903</v>
      </c>
      <c r="D83" s="146" t="s">
        <v>225</v>
      </c>
      <c r="E83" s="119">
        <v>2300000000</v>
      </c>
      <c r="F83" s="119" t="s">
        <v>266</v>
      </c>
      <c r="G83" s="265">
        <f aca="true" t="shared" si="15" ref="G83:I85">G84</f>
        <v>1000</v>
      </c>
      <c r="H83" s="265">
        <f t="shared" si="15"/>
        <v>1000</v>
      </c>
      <c r="I83" s="265">
        <f t="shared" si="15"/>
        <v>1000</v>
      </c>
      <c r="J83" s="147"/>
    </row>
    <row r="84" spans="1:9" ht="141.75">
      <c r="A84" s="115">
        <f t="shared" si="14"/>
        <v>64</v>
      </c>
      <c r="B84" s="143" t="s">
        <v>332</v>
      </c>
      <c r="C84" s="120">
        <v>903</v>
      </c>
      <c r="D84" s="138" t="s">
        <v>225</v>
      </c>
      <c r="E84" s="148">
        <v>2320080000</v>
      </c>
      <c r="F84" s="120"/>
      <c r="G84" s="266">
        <f t="shared" si="15"/>
        <v>1000</v>
      </c>
      <c r="H84" s="266">
        <f t="shared" si="15"/>
        <v>1000</v>
      </c>
      <c r="I84" s="266">
        <f t="shared" si="15"/>
        <v>1000</v>
      </c>
    </row>
    <row r="85" spans="1:9" ht="66.75" customHeight="1">
      <c r="A85" s="115">
        <f t="shared" si="14"/>
        <v>65</v>
      </c>
      <c r="B85" s="132" t="s">
        <v>333</v>
      </c>
      <c r="C85" s="120">
        <v>903</v>
      </c>
      <c r="D85" s="120" t="s">
        <v>225</v>
      </c>
      <c r="E85" s="126" t="s">
        <v>334</v>
      </c>
      <c r="F85" s="120">
        <v>200</v>
      </c>
      <c r="G85" s="266">
        <f t="shared" si="15"/>
        <v>1000</v>
      </c>
      <c r="H85" s="266">
        <f t="shared" si="15"/>
        <v>1000</v>
      </c>
      <c r="I85" s="266">
        <f t="shared" si="15"/>
        <v>1000</v>
      </c>
    </row>
    <row r="86" spans="1:9" ht="98.25" customHeight="1">
      <c r="A86" s="115">
        <f t="shared" si="14"/>
        <v>66</v>
      </c>
      <c r="B86" s="132" t="s">
        <v>294</v>
      </c>
      <c r="C86" s="120">
        <v>903</v>
      </c>
      <c r="D86" s="120" t="s">
        <v>225</v>
      </c>
      <c r="E86" s="126" t="s">
        <v>334</v>
      </c>
      <c r="F86" s="120">
        <v>240</v>
      </c>
      <c r="G86" s="266">
        <v>1000</v>
      </c>
      <c r="H86" s="266">
        <v>1000</v>
      </c>
      <c r="I86" s="266">
        <v>1000</v>
      </c>
    </row>
    <row r="87" spans="1:9" ht="15.75">
      <c r="A87" s="115">
        <f t="shared" si="14"/>
        <v>67</v>
      </c>
      <c r="B87" s="149" t="s">
        <v>226</v>
      </c>
      <c r="C87" s="120">
        <v>903</v>
      </c>
      <c r="D87" s="120" t="s">
        <v>227</v>
      </c>
      <c r="E87" s="120" t="s">
        <v>266</v>
      </c>
      <c r="F87" s="120" t="s">
        <v>266</v>
      </c>
      <c r="G87" s="265">
        <f aca="true" t="shared" si="16" ref="G87:I88">G88</f>
        <v>56270</v>
      </c>
      <c r="H87" s="265">
        <f t="shared" si="16"/>
        <v>56855</v>
      </c>
      <c r="I87" s="265">
        <f t="shared" si="16"/>
        <v>0</v>
      </c>
    </row>
    <row r="88" spans="1:9" ht="31.5">
      <c r="A88" s="115">
        <f t="shared" si="14"/>
        <v>68</v>
      </c>
      <c r="B88" s="130" t="s">
        <v>228</v>
      </c>
      <c r="C88" s="120">
        <v>903</v>
      </c>
      <c r="D88" s="120" t="s">
        <v>229</v>
      </c>
      <c r="E88" s="120" t="s">
        <v>266</v>
      </c>
      <c r="F88" s="120" t="s">
        <v>266</v>
      </c>
      <c r="G88" s="266">
        <f>G89</f>
        <v>56270</v>
      </c>
      <c r="H88" s="266">
        <f t="shared" si="16"/>
        <v>56855</v>
      </c>
      <c r="I88" s="266">
        <f t="shared" si="16"/>
        <v>0</v>
      </c>
    </row>
    <row r="89" spans="1:9" ht="72.75" customHeight="1">
      <c r="A89" s="115">
        <f t="shared" si="14"/>
        <v>69</v>
      </c>
      <c r="B89" s="150" t="s">
        <v>335</v>
      </c>
      <c r="C89" s="124" t="s">
        <v>39</v>
      </c>
      <c r="D89" s="124" t="s">
        <v>229</v>
      </c>
      <c r="E89" s="124" t="s">
        <v>336</v>
      </c>
      <c r="F89" s="124" t="s">
        <v>266</v>
      </c>
      <c r="G89" s="268">
        <f>G90+G92</f>
        <v>56270</v>
      </c>
      <c r="H89" s="268">
        <f>H90+H92</f>
        <v>56855</v>
      </c>
      <c r="I89" s="268">
        <f>I90+I92</f>
        <v>0</v>
      </c>
    </row>
    <row r="90" spans="1:9" ht="45" customHeight="1">
      <c r="A90" s="115">
        <f t="shared" si="14"/>
        <v>70</v>
      </c>
      <c r="B90" s="123" t="s">
        <v>278</v>
      </c>
      <c r="C90" s="124" t="s">
        <v>39</v>
      </c>
      <c r="D90" s="124" t="s">
        <v>229</v>
      </c>
      <c r="E90" s="124" t="s">
        <v>336</v>
      </c>
      <c r="F90" s="124" t="s">
        <v>90</v>
      </c>
      <c r="G90" s="268">
        <f>G91</f>
        <v>50085</v>
      </c>
      <c r="H90" s="268">
        <f>H91</f>
        <v>50085</v>
      </c>
      <c r="I90" s="268">
        <f>I91</f>
        <v>0</v>
      </c>
    </row>
    <row r="91" spans="1:9" ht="60" customHeight="1">
      <c r="A91" s="115">
        <f t="shared" si="14"/>
        <v>71</v>
      </c>
      <c r="B91" s="128" t="s">
        <v>287</v>
      </c>
      <c r="C91" s="122" t="s">
        <v>39</v>
      </c>
      <c r="D91" s="122" t="s">
        <v>229</v>
      </c>
      <c r="E91" s="122" t="s">
        <v>336</v>
      </c>
      <c r="F91" s="122" t="s">
        <v>108</v>
      </c>
      <c r="G91" s="267">
        <v>50085</v>
      </c>
      <c r="H91" s="267">
        <v>50085</v>
      </c>
      <c r="I91" s="267"/>
    </row>
    <row r="92" spans="1:9" ht="79.5" customHeight="1">
      <c r="A92" s="115">
        <f t="shared" si="14"/>
        <v>72</v>
      </c>
      <c r="B92" s="128" t="s">
        <v>293</v>
      </c>
      <c r="C92" s="120">
        <v>903</v>
      </c>
      <c r="D92" s="120" t="s">
        <v>229</v>
      </c>
      <c r="E92" s="126" t="s">
        <v>337</v>
      </c>
      <c r="F92" s="120" t="s">
        <v>309</v>
      </c>
      <c r="G92" s="266">
        <f>G93</f>
        <v>6185</v>
      </c>
      <c r="H92" s="266">
        <f>H93</f>
        <v>6770</v>
      </c>
      <c r="I92" s="266">
        <f>I93</f>
        <v>0</v>
      </c>
    </row>
    <row r="93" spans="1:9" ht="60" customHeight="1">
      <c r="A93" s="115">
        <f t="shared" si="14"/>
        <v>73</v>
      </c>
      <c r="B93" s="132" t="s">
        <v>294</v>
      </c>
      <c r="C93" s="120">
        <v>903</v>
      </c>
      <c r="D93" s="120" t="s">
        <v>229</v>
      </c>
      <c r="E93" s="126" t="s">
        <v>337</v>
      </c>
      <c r="F93" s="120" t="s">
        <v>95</v>
      </c>
      <c r="G93" s="266">
        <v>6185</v>
      </c>
      <c r="H93" s="266">
        <v>6770</v>
      </c>
      <c r="I93" s="280"/>
    </row>
    <row r="94" spans="1:9" ht="63">
      <c r="A94" s="115">
        <f t="shared" si="14"/>
        <v>74</v>
      </c>
      <c r="B94" s="151" t="s">
        <v>230</v>
      </c>
      <c r="C94" s="119">
        <v>903</v>
      </c>
      <c r="D94" s="119" t="s">
        <v>231</v>
      </c>
      <c r="E94" s="119" t="s">
        <v>266</v>
      </c>
      <c r="F94" s="119" t="s">
        <v>266</v>
      </c>
      <c r="G94" s="265">
        <f>G95</f>
        <v>46408</v>
      </c>
      <c r="H94" s="265">
        <f>H95</f>
        <v>51879</v>
      </c>
      <c r="I94" s="265">
        <f>I95</f>
        <v>51879</v>
      </c>
    </row>
    <row r="95" spans="1:9" ht="31.5">
      <c r="A95" s="115">
        <v>75</v>
      </c>
      <c r="B95" s="118" t="s">
        <v>234</v>
      </c>
      <c r="C95" s="120">
        <v>903</v>
      </c>
      <c r="D95" s="120" t="s">
        <v>235</v>
      </c>
      <c r="E95" s="120" t="s">
        <v>266</v>
      </c>
      <c r="F95" s="120" t="s">
        <v>266</v>
      </c>
      <c r="G95" s="266">
        <f>G97</f>
        <v>46408</v>
      </c>
      <c r="H95" s="266">
        <f>H97</f>
        <v>51879</v>
      </c>
      <c r="I95" s="266">
        <f>I97</f>
        <v>51879</v>
      </c>
    </row>
    <row r="96" spans="1:9" ht="31.5">
      <c r="A96" s="115">
        <f t="shared" si="14"/>
        <v>76</v>
      </c>
      <c r="B96" s="145" t="s">
        <v>331</v>
      </c>
      <c r="C96" s="120">
        <v>903</v>
      </c>
      <c r="D96" s="120" t="s">
        <v>235</v>
      </c>
      <c r="E96" s="120">
        <v>2300000000</v>
      </c>
      <c r="F96" s="120" t="s">
        <v>266</v>
      </c>
      <c r="G96" s="266">
        <f>G97</f>
        <v>46408</v>
      </c>
      <c r="H96" s="266">
        <f>H97</f>
        <v>51879</v>
      </c>
      <c r="I96" s="266">
        <f>I97</f>
        <v>51879</v>
      </c>
    </row>
    <row r="97" spans="1:9" ht="99.75" customHeight="1">
      <c r="A97" s="115">
        <f t="shared" si="14"/>
        <v>77</v>
      </c>
      <c r="B97" s="121" t="s">
        <v>338</v>
      </c>
      <c r="C97" s="120">
        <v>903</v>
      </c>
      <c r="D97" s="120" t="s">
        <v>235</v>
      </c>
      <c r="E97" s="120">
        <v>2320000000</v>
      </c>
      <c r="F97" s="120" t="s">
        <v>266</v>
      </c>
      <c r="G97" s="266">
        <f>G98++G100+G104</f>
        <v>46408</v>
      </c>
      <c r="H97" s="266">
        <f>H98++H100+H104</f>
        <v>51879</v>
      </c>
      <c r="I97" s="266">
        <f>I98++I100+I104</f>
        <v>51879</v>
      </c>
    </row>
    <row r="98" spans="1:9" ht="47.25">
      <c r="A98" s="115">
        <f t="shared" si="14"/>
        <v>78</v>
      </c>
      <c r="B98" s="132" t="s">
        <v>333</v>
      </c>
      <c r="C98" s="120">
        <v>903</v>
      </c>
      <c r="D98" s="120" t="s">
        <v>235</v>
      </c>
      <c r="E98" s="120">
        <v>2320080000</v>
      </c>
      <c r="F98" s="120">
        <v>200</v>
      </c>
      <c r="G98" s="266">
        <f>G99</f>
        <v>30000</v>
      </c>
      <c r="H98" s="266">
        <f>H99</f>
        <v>30000</v>
      </c>
      <c r="I98" s="266">
        <f>I99</f>
        <v>30000</v>
      </c>
    </row>
    <row r="99" spans="1:9" ht="47.25">
      <c r="A99" s="115">
        <f t="shared" si="14"/>
        <v>79</v>
      </c>
      <c r="B99" s="132" t="s">
        <v>294</v>
      </c>
      <c r="C99" s="120">
        <v>903</v>
      </c>
      <c r="D99" s="120" t="s">
        <v>235</v>
      </c>
      <c r="E99" s="120">
        <v>2320080000</v>
      </c>
      <c r="F99" s="120">
        <v>240</v>
      </c>
      <c r="G99" s="266">
        <v>30000</v>
      </c>
      <c r="H99" s="266">
        <v>30000</v>
      </c>
      <c r="I99" s="266">
        <v>30000</v>
      </c>
    </row>
    <row r="100" spans="1:11" ht="127.5" customHeight="1">
      <c r="A100" s="115">
        <f t="shared" si="14"/>
        <v>80</v>
      </c>
      <c r="B100" s="152" t="s">
        <v>450</v>
      </c>
      <c r="C100" s="120">
        <v>903</v>
      </c>
      <c r="D100" s="120" t="s">
        <v>235</v>
      </c>
      <c r="E100" s="136" t="s">
        <v>339</v>
      </c>
      <c r="F100" s="120"/>
      <c r="G100" s="266">
        <f aca="true" t="shared" si="17" ref="G100:I101">G101</f>
        <v>781</v>
      </c>
      <c r="H100" s="266">
        <f t="shared" si="17"/>
        <v>0</v>
      </c>
      <c r="I100" s="266">
        <f t="shared" si="17"/>
        <v>0</v>
      </c>
      <c r="K100" s="153"/>
    </row>
    <row r="101" spans="1:11" ht="35.25" customHeight="1">
      <c r="A101" s="115">
        <f t="shared" si="14"/>
        <v>81</v>
      </c>
      <c r="B101" s="132" t="s">
        <v>333</v>
      </c>
      <c r="C101" s="120">
        <v>903</v>
      </c>
      <c r="D101" s="120" t="s">
        <v>235</v>
      </c>
      <c r="E101" s="136" t="s">
        <v>339</v>
      </c>
      <c r="F101" s="120">
        <v>200</v>
      </c>
      <c r="G101" s="266">
        <f t="shared" si="17"/>
        <v>781</v>
      </c>
      <c r="H101" s="266">
        <f t="shared" si="17"/>
        <v>0</v>
      </c>
      <c r="I101" s="266">
        <f t="shared" si="17"/>
        <v>0</v>
      </c>
      <c r="K101" s="153"/>
    </row>
    <row r="102" spans="1:11" ht="50.25" customHeight="1">
      <c r="A102" s="115">
        <f t="shared" si="14"/>
        <v>82</v>
      </c>
      <c r="B102" s="132" t="s">
        <v>294</v>
      </c>
      <c r="C102" s="120">
        <v>903</v>
      </c>
      <c r="D102" s="120" t="s">
        <v>235</v>
      </c>
      <c r="E102" s="136" t="s">
        <v>339</v>
      </c>
      <c r="F102" s="120">
        <v>240</v>
      </c>
      <c r="G102" s="266">
        <v>781</v>
      </c>
      <c r="H102" s="266"/>
      <c r="I102" s="280"/>
      <c r="K102" s="153"/>
    </row>
    <row r="103" spans="1:11" ht="99.75" customHeight="1">
      <c r="A103" s="115">
        <f t="shared" si="14"/>
        <v>83</v>
      </c>
      <c r="B103" s="154" t="s">
        <v>464</v>
      </c>
      <c r="C103" s="120">
        <v>903</v>
      </c>
      <c r="D103" s="120" t="s">
        <v>235</v>
      </c>
      <c r="E103" s="136" t="s">
        <v>339</v>
      </c>
      <c r="F103" s="120"/>
      <c r="G103" s="266">
        <f aca="true" t="shared" si="18" ref="G103:I104">G104</f>
        <v>15627</v>
      </c>
      <c r="H103" s="266">
        <f t="shared" si="18"/>
        <v>21879</v>
      </c>
      <c r="I103" s="266">
        <f t="shared" si="18"/>
        <v>21879</v>
      </c>
      <c r="K103" s="153"/>
    </row>
    <row r="104" spans="1:11" ht="50.25" customHeight="1">
      <c r="A104" s="115">
        <f t="shared" si="14"/>
        <v>84</v>
      </c>
      <c r="B104" s="132" t="s">
        <v>333</v>
      </c>
      <c r="C104" s="120">
        <v>903</v>
      </c>
      <c r="D104" s="120" t="s">
        <v>235</v>
      </c>
      <c r="E104" s="136" t="s">
        <v>339</v>
      </c>
      <c r="F104" s="120">
        <v>200</v>
      </c>
      <c r="G104" s="266">
        <f t="shared" si="18"/>
        <v>15627</v>
      </c>
      <c r="H104" s="266">
        <f t="shared" si="18"/>
        <v>21879</v>
      </c>
      <c r="I104" s="266">
        <f t="shared" si="18"/>
        <v>21879</v>
      </c>
      <c r="K104" s="153"/>
    </row>
    <row r="105" spans="1:11" ht="50.25" customHeight="1">
      <c r="A105" s="115">
        <f t="shared" si="14"/>
        <v>85</v>
      </c>
      <c r="B105" s="132" t="s">
        <v>294</v>
      </c>
      <c r="C105" s="120">
        <v>903</v>
      </c>
      <c r="D105" s="120" t="s">
        <v>235</v>
      </c>
      <c r="E105" s="136" t="s">
        <v>339</v>
      </c>
      <c r="F105" s="120">
        <v>240</v>
      </c>
      <c r="G105" s="266">
        <v>15627</v>
      </c>
      <c r="H105" s="266">
        <v>21879</v>
      </c>
      <c r="I105" s="280">
        <v>21879</v>
      </c>
      <c r="K105" s="153"/>
    </row>
    <row r="106" spans="1:9" ht="15.75">
      <c r="A106" s="115">
        <f t="shared" si="14"/>
        <v>86</v>
      </c>
      <c r="B106" s="151" t="s">
        <v>236</v>
      </c>
      <c r="C106" s="119">
        <v>903</v>
      </c>
      <c r="D106" s="119" t="s">
        <v>237</v>
      </c>
      <c r="E106" s="119" t="s">
        <v>266</v>
      </c>
      <c r="F106" s="119" t="s">
        <v>266</v>
      </c>
      <c r="G106" s="281">
        <f>G107</f>
        <v>100000</v>
      </c>
      <c r="H106" s="281">
        <f>H107</f>
        <v>86600</v>
      </c>
      <c r="I106" s="281">
        <f>I107</f>
        <v>690200</v>
      </c>
    </row>
    <row r="107" spans="1:9" ht="31.5">
      <c r="A107" s="115">
        <f t="shared" si="14"/>
        <v>87</v>
      </c>
      <c r="B107" s="130" t="s">
        <v>238</v>
      </c>
      <c r="C107" s="120">
        <v>903</v>
      </c>
      <c r="D107" s="120" t="s">
        <v>239</v>
      </c>
      <c r="E107" s="120" t="s">
        <v>266</v>
      </c>
      <c r="F107" s="133" t="s">
        <v>266</v>
      </c>
      <c r="G107" s="272">
        <f aca="true" t="shared" si="19" ref="G107:I108">G110+G113+G116</f>
        <v>100000</v>
      </c>
      <c r="H107" s="272">
        <f t="shared" si="19"/>
        <v>86600</v>
      </c>
      <c r="I107" s="272">
        <f t="shared" si="19"/>
        <v>690200</v>
      </c>
    </row>
    <row r="108" spans="1:9" ht="64.5" customHeight="1">
      <c r="A108" s="115">
        <f t="shared" si="14"/>
        <v>88</v>
      </c>
      <c r="B108" s="145" t="s">
        <v>331</v>
      </c>
      <c r="C108" s="124" t="s">
        <v>39</v>
      </c>
      <c r="D108" s="124" t="s">
        <v>239</v>
      </c>
      <c r="E108" s="124" t="s">
        <v>340</v>
      </c>
      <c r="F108" s="124"/>
      <c r="G108" s="270">
        <f t="shared" si="19"/>
        <v>100000</v>
      </c>
      <c r="H108" s="270">
        <f t="shared" si="19"/>
        <v>86600</v>
      </c>
      <c r="I108" s="270">
        <f t="shared" si="19"/>
        <v>690200</v>
      </c>
    </row>
    <row r="109" spans="1:9" ht="112.5" customHeight="1">
      <c r="A109" s="115">
        <f t="shared" si="14"/>
        <v>89</v>
      </c>
      <c r="B109" s="150" t="s">
        <v>467</v>
      </c>
      <c r="C109" s="124" t="s">
        <v>39</v>
      </c>
      <c r="D109" s="124" t="s">
        <v>239</v>
      </c>
      <c r="E109" s="124" t="s">
        <v>342</v>
      </c>
      <c r="F109" s="124"/>
      <c r="G109" s="270">
        <f aca="true" t="shared" si="20" ref="G109:I110">G110</f>
        <v>0</v>
      </c>
      <c r="H109" s="270">
        <f t="shared" si="20"/>
        <v>0</v>
      </c>
      <c r="I109" s="270">
        <f t="shared" si="20"/>
        <v>600000</v>
      </c>
    </row>
    <row r="110" spans="1:9" ht="77.25" customHeight="1">
      <c r="A110" s="115">
        <f t="shared" si="14"/>
        <v>90</v>
      </c>
      <c r="B110" s="132" t="s">
        <v>333</v>
      </c>
      <c r="C110" s="124" t="s">
        <v>39</v>
      </c>
      <c r="D110" s="124" t="s">
        <v>239</v>
      </c>
      <c r="E110" s="124" t="s">
        <v>342</v>
      </c>
      <c r="F110" s="124">
        <v>200</v>
      </c>
      <c r="G110" s="270">
        <f t="shared" si="20"/>
        <v>0</v>
      </c>
      <c r="H110" s="270">
        <f t="shared" si="20"/>
        <v>0</v>
      </c>
      <c r="I110" s="270">
        <f t="shared" si="20"/>
        <v>600000</v>
      </c>
    </row>
    <row r="111" spans="1:9" ht="47.25">
      <c r="A111" s="115">
        <f t="shared" si="14"/>
        <v>91</v>
      </c>
      <c r="B111" s="132" t="s">
        <v>294</v>
      </c>
      <c r="C111" s="124" t="s">
        <v>39</v>
      </c>
      <c r="D111" s="124" t="s">
        <v>239</v>
      </c>
      <c r="E111" s="124" t="s">
        <v>342</v>
      </c>
      <c r="F111" s="120">
        <v>240</v>
      </c>
      <c r="G111" s="270"/>
      <c r="H111" s="270">
        <v>0</v>
      </c>
      <c r="I111" s="270">
        <v>600000</v>
      </c>
    </row>
    <row r="112" spans="1:9" ht="141.75" hidden="1">
      <c r="A112" s="115">
        <f t="shared" si="14"/>
        <v>92</v>
      </c>
      <c r="B112" s="155" t="s">
        <v>341</v>
      </c>
      <c r="C112" s="124" t="s">
        <v>39</v>
      </c>
      <c r="D112" s="124" t="s">
        <v>239</v>
      </c>
      <c r="E112" s="124" t="s">
        <v>342</v>
      </c>
      <c r="F112" s="124"/>
      <c r="G112" s="268">
        <f>G113</f>
        <v>0</v>
      </c>
      <c r="H112" s="270">
        <v>0</v>
      </c>
      <c r="I112" s="270">
        <v>0</v>
      </c>
    </row>
    <row r="113" spans="1:9" ht="47.25" hidden="1">
      <c r="A113" s="115">
        <f t="shared" si="14"/>
        <v>93</v>
      </c>
      <c r="B113" s="132" t="s">
        <v>333</v>
      </c>
      <c r="C113" s="124" t="s">
        <v>39</v>
      </c>
      <c r="D113" s="124" t="s">
        <v>239</v>
      </c>
      <c r="E113" s="124" t="s">
        <v>342</v>
      </c>
      <c r="F113" s="124">
        <v>200</v>
      </c>
      <c r="G113" s="268">
        <f>G114</f>
        <v>0</v>
      </c>
      <c r="H113" s="270">
        <v>0</v>
      </c>
      <c r="I113" s="270">
        <v>0</v>
      </c>
    </row>
    <row r="114" spans="1:9" ht="32.25" customHeight="1" hidden="1">
      <c r="A114" s="115">
        <f t="shared" si="14"/>
        <v>94</v>
      </c>
      <c r="B114" s="132" t="s">
        <v>294</v>
      </c>
      <c r="C114" s="122" t="s">
        <v>39</v>
      </c>
      <c r="D114" s="122" t="s">
        <v>239</v>
      </c>
      <c r="E114" s="124" t="s">
        <v>342</v>
      </c>
      <c r="F114" s="156" t="s">
        <v>95</v>
      </c>
      <c r="G114" s="267"/>
      <c r="H114" s="270">
        <v>0</v>
      </c>
      <c r="I114" s="270">
        <v>0</v>
      </c>
    </row>
    <row r="115" spans="1:9" ht="91.5" customHeight="1">
      <c r="A115" s="115">
        <f t="shared" si="14"/>
        <v>95</v>
      </c>
      <c r="B115" s="134" t="s">
        <v>343</v>
      </c>
      <c r="C115" s="120">
        <v>903</v>
      </c>
      <c r="D115" s="120" t="s">
        <v>239</v>
      </c>
      <c r="E115" s="120">
        <v>2330080020</v>
      </c>
      <c r="F115" s="120"/>
      <c r="G115" s="266">
        <f aca="true" t="shared" si="21" ref="G115:I116">G116</f>
        <v>100000</v>
      </c>
      <c r="H115" s="266">
        <f t="shared" si="21"/>
        <v>86600</v>
      </c>
      <c r="I115" s="266">
        <f t="shared" si="21"/>
        <v>90200</v>
      </c>
    </row>
    <row r="116" spans="1:9" ht="47.25">
      <c r="A116" s="115">
        <f t="shared" si="14"/>
        <v>96</v>
      </c>
      <c r="B116" s="132" t="s">
        <v>333</v>
      </c>
      <c r="C116" s="120">
        <v>903</v>
      </c>
      <c r="D116" s="120" t="s">
        <v>239</v>
      </c>
      <c r="E116" s="120">
        <v>2330080020</v>
      </c>
      <c r="F116" s="120">
        <v>200</v>
      </c>
      <c r="G116" s="266">
        <f t="shared" si="21"/>
        <v>100000</v>
      </c>
      <c r="H116" s="266">
        <f t="shared" si="21"/>
        <v>86600</v>
      </c>
      <c r="I116" s="266">
        <f t="shared" si="21"/>
        <v>90200</v>
      </c>
    </row>
    <row r="117" spans="1:9" ht="47.25">
      <c r="A117" s="115">
        <f t="shared" si="14"/>
        <v>97</v>
      </c>
      <c r="B117" s="132" t="s">
        <v>294</v>
      </c>
      <c r="C117" s="120">
        <v>903</v>
      </c>
      <c r="D117" s="120" t="s">
        <v>239</v>
      </c>
      <c r="E117" s="120">
        <v>2330080020</v>
      </c>
      <c r="F117" s="120">
        <v>240</v>
      </c>
      <c r="G117" s="266">
        <v>100000</v>
      </c>
      <c r="H117" s="266">
        <v>86600</v>
      </c>
      <c r="I117" s="266">
        <v>90200</v>
      </c>
    </row>
    <row r="118" spans="1:9" ht="31.5">
      <c r="A118" s="115">
        <f t="shared" si="14"/>
        <v>98</v>
      </c>
      <c r="B118" s="118" t="s">
        <v>240</v>
      </c>
      <c r="C118" s="119">
        <v>903</v>
      </c>
      <c r="D118" s="119" t="s">
        <v>241</v>
      </c>
      <c r="E118" s="119"/>
      <c r="F118" s="119"/>
      <c r="G118" s="265">
        <f>G119+G124+G129</f>
        <v>600552</v>
      </c>
      <c r="H118" s="265">
        <f>H119+H124+H129</f>
        <v>600552</v>
      </c>
      <c r="I118" s="265">
        <f>I119+I124+I129</f>
        <v>600552</v>
      </c>
    </row>
    <row r="119" spans="1:9" ht="15.75">
      <c r="A119" s="115">
        <f t="shared" si="14"/>
        <v>99</v>
      </c>
      <c r="B119" s="130" t="s">
        <v>242</v>
      </c>
      <c r="C119" s="120">
        <v>903</v>
      </c>
      <c r="D119" s="120" t="s">
        <v>243</v>
      </c>
      <c r="E119" s="119"/>
      <c r="F119" s="119" t="s">
        <v>266</v>
      </c>
      <c r="G119" s="266">
        <f>G121</f>
        <v>86756</v>
      </c>
      <c r="H119" s="266">
        <f>H121</f>
        <v>86756</v>
      </c>
      <c r="I119" s="266">
        <f>I121</f>
        <v>86756</v>
      </c>
    </row>
    <row r="120" spans="1:9" ht="31.5">
      <c r="A120" s="115">
        <f t="shared" si="14"/>
        <v>100</v>
      </c>
      <c r="B120" s="134" t="s">
        <v>331</v>
      </c>
      <c r="C120" s="120">
        <v>903</v>
      </c>
      <c r="D120" s="120" t="s">
        <v>243</v>
      </c>
      <c r="E120" s="120">
        <v>2300000000</v>
      </c>
      <c r="F120" s="120"/>
      <c r="G120" s="266">
        <f>G121</f>
        <v>86756</v>
      </c>
      <c r="H120" s="266">
        <f aca="true" t="shared" si="22" ref="H120:I122">H121</f>
        <v>86756</v>
      </c>
      <c r="I120" s="266">
        <f t="shared" si="22"/>
        <v>86756</v>
      </c>
    </row>
    <row r="121" spans="1:9" ht="47.25">
      <c r="A121" s="115">
        <f t="shared" si="14"/>
        <v>101</v>
      </c>
      <c r="B121" s="134" t="s">
        <v>344</v>
      </c>
      <c r="C121" s="120">
        <v>903</v>
      </c>
      <c r="D121" s="120" t="s">
        <v>243</v>
      </c>
      <c r="E121" s="120">
        <v>2310000000</v>
      </c>
      <c r="F121" s="120"/>
      <c r="G121" s="266">
        <f>G122</f>
        <v>86756</v>
      </c>
      <c r="H121" s="266">
        <f t="shared" si="22"/>
        <v>86756</v>
      </c>
      <c r="I121" s="266">
        <f t="shared" si="22"/>
        <v>86756</v>
      </c>
    </row>
    <row r="122" spans="1:9" ht="47.25">
      <c r="A122" s="115">
        <f t="shared" si="14"/>
        <v>102</v>
      </c>
      <c r="B122" s="132" t="s">
        <v>333</v>
      </c>
      <c r="C122" s="120">
        <v>903</v>
      </c>
      <c r="D122" s="120" t="s">
        <v>243</v>
      </c>
      <c r="E122" s="120">
        <v>2318000000</v>
      </c>
      <c r="F122" s="120">
        <v>200</v>
      </c>
      <c r="G122" s="266">
        <f>G123</f>
        <v>86756</v>
      </c>
      <c r="H122" s="266">
        <f t="shared" si="22"/>
        <v>86756</v>
      </c>
      <c r="I122" s="266">
        <f t="shared" si="22"/>
        <v>86756</v>
      </c>
    </row>
    <row r="123" spans="1:9" ht="47.25">
      <c r="A123" s="115">
        <f t="shared" si="14"/>
        <v>103</v>
      </c>
      <c r="B123" s="132" t="s">
        <v>294</v>
      </c>
      <c r="C123" s="120">
        <v>903</v>
      </c>
      <c r="D123" s="120" t="s">
        <v>243</v>
      </c>
      <c r="E123" s="120">
        <v>2310080000</v>
      </c>
      <c r="F123" s="120">
        <v>240</v>
      </c>
      <c r="G123" s="266">
        <v>86756</v>
      </c>
      <c r="H123" s="266">
        <v>86756</v>
      </c>
      <c r="I123" s="266">
        <v>86756</v>
      </c>
    </row>
    <row r="124" spans="1:9" ht="15.75">
      <c r="A124" s="115">
        <f t="shared" si="14"/>
        <v>104</v>
      </c>
      <c r="B124" s="130" t="s">
        <v>244</v>
      </c>
      <c r="C124" s="120">
        <v>903</v>
      </c>
      <c r="D124" s="120" t="s">
        <v>245</v>
      </c>
      <c r="E124" s="120"/>
      <c r="F124" s="120"/>
      <c r="G124" s="266">
        <f>G127</f>
        <v>16700</v>
      </c>
      <c r="H124" s="266">
        <f>H127</f>
        <v>16700</v>
      </c>
      <c r="I124" s="266">
        <f>I127</f>
        <v>16700</v>
      </c>
    </row>
    <row r="125" spans="1:9" ht="31.5">
      <c r="A125" s="115">
        <f t="shared" si="14"/>
        <v>105</v>
      </c>
      <c r="B125" s="134" t="s">
        <v>310</v>
      </c>
      <c r="C125" s="120">
        <v>903</v>
      </c>
      <c r="D125" s="120" t="s">
        <v>245</v>
      </c>
      <c r="E125" s="136">
        <v>9000000000</v>
      </c>
      <c r="F125" s="120"/>
      <c r="G125" s="266">
        <f aca="true" t="shared" si="23" ref="G125:I127">G126</f>
        <v>16700</v>
      </c>
      <c r="H125" s="266">
        <f t="shared" si="23"/>
        <v>16700</v>
      </c>
      <c r="I125" s="266">
        <f t="shared" si="23"/>
        <v>16700</v>
      </c>
    </row>
    <row r="126" spans="1:9" ht="78.75">
      <c r="A126" s="115">
        <f t="shared" si="14"/>
        <v>106</v>
      </c>
      <c r="B126" s="134" t="s">
        <v>345</v>
      </c>
      <c r="C126" s="120">
        <v>903</v>
      </c>
      <c r="D126" s="120" t="s">
        <v>245</v>
      </c>
      <c r="E126" s="136" t="s">
        <v>346</v>
      </c>
      <c r="F126" s="120"/>
      <c r="G126" s="266">
        <f t="shared" si="23"/>
        <v>16700</v>
      </c>
      <c r="H126" s="266">
        <f t="shared" si="23"/>
        <v>16700</v>
      </c>
      <c r="I126" s="266">
        <f t="shared" si="23"/>
        <v>16700</v>
      </c>
    </row>
    <row r="127" spans="1:9" ht="47.25">
      <c r="A127" s="115">
        <f t="shared" si="14"/>
        <v>107</v>
      </c>
      <c r="B127" s="132" t="s">
        <v>333</v>
      </c>
      <c r="C127" s="120">
        <v>903</v>
      </c>
      <c r="D127" s="120" t="s">
        <v>245</v>
      </c>
      <c r="E127" s="136" t="s">
        <v>346</v>
      </c>
      <c r="F127" s="120">
        <v>200</v>
      </c>
      <c r="G127" s="266">
        <f t="shared" si="23"/>
        <v>16700</v>
      </c>
      <c r="H127" s="266">
        <f t="shared" si="23"/>
        <v>16700</v>
      </c>
      <c r="I127" s="266">
        <f t="shared" si="23"/>
        <v>16700</v>
      </c>
    </row>
    <row r="128" spans="1:9" ht="47.25">
      <c r="A128" s="115">
        <f t="shared" si="14"/>
        <v>108</v>
      </c>
      <c r="B128" s="132" t="s">
        <v>294</v>
      </c>
      <c r="C128" s="120">
        <v>903</v>
      </c>
      <c r="D128" s="120" t="s">
        <v>245</v>
      </c>
      <c r="E128" s="136" t="s">
        <v>346</v>
      </c>
      <c r="F128" s="120">
        <v>240</v>
      </c>
      <c r="G128" s="266">
        <v>16700</v>
      </c>
      <c r="H128" s="266">
        <v>16700</v>
      </c>
      <c r="I128" s="280">
        <v>16700</v>
      </c>
    </row>
    <row r="129" spans="1:9" ht="15.75">
      <c r="A129" s="115">
        <f t="shared" si="14"/>
        <v>109</v>
      </c>
      <c r="B129" s="118" t="s">
        <v>246</v>
      </c>
      <c r="C129" s="119">
        <v>903</v>
      </c>
      <c r="D129" s="119" t="s">
        <v>247</v>
      </c>
      <c r="E129" s="119"/>
      <c r="F129" s="119"/>
      <c r="G129" s="265">
        <f aca="true" t="shared" si="24" ref="G129:I130">G130</f>
        <v>497096</v>
      </c>
      <c r="H129" s="265">
        <f t="shared" si="24"/>
        <v>497096</v>
      </c>
      <c r="I129" s="265">
        <f t="shared" si="24"/>
        <v>497096</v>
      </c>
    </row>
    <row r="130" spans="1:9" ht="31.5">
      <c r="A130" s="115">
        <f t="shared" si="14"/>
        <v>110</v>
      </c>
      <c r="B130" s="157" t="s">
        <v>331</v>
      </c>
      <c r="C130" s="119">
        <v>903</v>
      </c>
      <c r="D130" s="119" t="s">
        <v>247</v>
      </c>
      <c r="E130" s="119">
        <v>2300000000</v>
      </c>
      <c r="F130" s="119"/>
      <c r="G130" s="265">
        <f t="shared" si="24"/>
        <v>497096</v>
      </c>
      <c r="H130" s="265">
        <f t="shared" si="24"/>
        <v>497096</v>
      </c>
      <c r="I130" s="265">
        <f t="shared" si="24"/>
        <v>497096</v>
      </c>
    </row>
    <row r="131" spans="1:9" ht="47.25">
      <c r="A131" s="115">
        <f t="shared" si="14"/>
        <v>111</v>
      </c>
      <c r="B131" s="134" t="s">
        <v>347</v>
      </c>
      <c r="C131" s="120">
        <v>903</v>
      </c>
      <c r="D131" s="120" t="s">
        <v>247</v>
      </c>
      <c r="E131" s="120">
        <v>2330000000</v>
      </c>
      <c r="F131" s="120"/>
      <c r="G131" s="266">
        <f>G132+G135+G137+G141+G144</f>
        <v>497096</v>
      </c>
      <c r="H131" s="266">
        <f>H132+H135+H137+H141+H144</f>
        <v>497096</v>
      </c>
      <c r="I131" s="266">
        <f>I132+I135+I137+I141+I144</f>
        <v>497096</v>
      </c>
    </row>
    <row r="132" spans="1:9" ht="78.75" hidden="1">
      <c r="A132" s="115">
        <f t="shared" si="14"/>
        <v>112</v>
      </c>
      <c r="B132" s="134" t="s">
        <v>348</v>
      </c>
      <c r="C132" s="120">
        <v>903</v>
      </c>
      <c r="D132" s="120" t="s">
        <v>247</v>
      </c>
      <c r="E132" s="120">
        <v>2330080010</v>
      </c>
      <c r="F132" s="120">
        <v>200</v>
      </c>
      <c r="G132" s="266">
        <f>G133</f>
        <v>0</v>
      </c>
      <c r="H132" s="266">
        <f>H133</f>
        <v>0</v>
      </c>
      <c r="I132" s="266">
        <f>I133</f>
        <v>0</v>
      </c>
    </row>
    <row r="133" spans="1:9" ht="47.25" hidden="1">
      <c r="A133" s="115">
        <f t="shared" si="14"/>
        <v>113</v>
      </c>
      <c r="B133" s="132" t="s">
        <v>294</v>
      </c>
      <c r="C133" s="120">
        <v>903</v>
      </c>
      <c r="D133" s="120" t="s">
        <v>247</v>
      </c>
      <c r="E133" s="120">
        <v>2330080010</v>
      </c>
      <c r="F133" s="120">
        <v>240</v>
      </c>
      <c r="G133" s="266"/>
      <c r="H133" s="282"/>
      <c r="I133" s="283"/>
    </row>
    <row r="134" spans="1:9" ht="94.5">
      <c r="A134" s="115">
        <f t="shared" si="14"/>
        <v>114</v>
      </c>
      <c r="B134" s="134" t="s">
        <v>349</v>
      </c>
      <c r="C134" s="120">
        <v>903</v>
      </c>
      <c r="D134" s="120" t="s">
        <v>247</v>
      </c>
      <c r="E134" s="136" t="s">
        <v>350</v>
      </c>
      <c r="F134" s="120"/>
      <c r="G134" s="266">
        <f aca="true" t="shared" si="25" ref="G134:I135">G135</f>
        <v>325000</v>
      </c>
      <c r="H134" s="266">
        <f t="shared" si="25"/>
        <v>325000</v>
      </c>
      <c r="I134" s="266">
        <f t="shared" si="25"/>
        <v>325000</v>
      </c>
    </row>
    <row r="135" spans="1:9" ht="47.25">
      <c r="A135" s="115">
        <f t="shared" si="14"/>
        <v>115</v>
      </c>
      <c r="B135" s="132" t="s">
        <v>333</v>
      </c>
      <c r="C135" s="120">
        <v>903</v>
      </c>
      <c r="D135" s="120" t="s">
        <v>247</v>
      </c>
      <c r="E135" s="136" t="s">
        <v>350</v>
      </c>
      <c r="F135" s="120">
        <v>200</v>
      </c>
      <c r="G135" s="266">
        <f t="shared" si="25"/>
        <v>325000</v>
      </c>
      <c r="H135" s="266">
        <f t="shared" si="25"/>
        <v>325000</v>
      </c>
      <c r="I135" s="266">
        <f t="shared" si="25"/>
        <v>325000</v>
      </c>
    </row>
    <row r="136" spans="1:9" ht="47.25">
      <c r="A136" s="115">
        <f t="shared" si="14"/>
        <v>116</v>
      </c>
      <c r="B136" s="132" t="s">
        <v>294</v>
      </c>
      <c r="C136" s="120">
        <v>903</v>
      </c>
      <c r="D136" s="120" t="s">
        <v>247</v>
      </c>
      <c r="E136" s="136" t="s">
        <v>350</v>
      </c>
      <c r="F136" s="120">
        <v>240</v>
      </c>
      <c r="G136" s="266">
        <v>325000</v>
      </c>
      <c r="H136" s="266">
        <v>325000</v>
      </c>
      <c r="I136" s="266">
        <v>325000</v>
      </c>
    </row>
    <row r="137" spans="1:9" ht="110.25">
      <c r="A137" s="115">
        <f t="shared" si="14"/>
        <v>117</v>
      </c>
      <c r="B137" s="134" t="s">
        <v>351</v>
      </c>
      <c r="C137" s="120">
        <v>903</v>
      </c>
      <c r="D137" s="120" t="s">
        <v>247</v>
      </c>
      <c r="E137" s="120">
        <v>2330080050</v>
      </c>
      <c r="F137" s="120"/>
      <c r="G137" s="266">
        <f>G139</f>
        <v>113660</v>
      </c>
      <c r="H137" s="266">
        <f>H139</f>
        <v>113660</v>
      </c>
      <c r="I137" s="266">
        <f>I139</f>
        <v>113660</v>
      </c>
    </row>
    <row r="138" spans="1:9" ht="47.25">
      <c r="A138" s="115">
        <f t="shared" si="14"/>
        <v>118</v>
      </c>
      <c r="B138" s="132" t="s">
        <v>333</v>
      </c>
      <c r="C138" s="120">
        <v>903</v>
      </c>
      <c r="D138" s="120" t="s">
        <v>247</v>
      </c>
      <c r="E138" s="120">
        <v>2330080050</v>
      </c>
      <c r="F138" s="120">
        <v>200</v>
      </c>
      <c r="G138" s="284">
        <f>G139</f>
        <v>113660</v>
      </c>
      <c r="H138" s="284">
        <f>H139</f>
        <v>113660</v>
      </c>
      <c r="I138" s="284">
        <f>I139</f>
        <v>113660</v>
      </c>
    </row>
    <row r="139" spans="1:9" ht="47.25">
      <c r="A139" s="115">
        <f t="shared" si="14"/>
        <v>119</v>
      </c>
      <c r="B139" s="132" t="s">
        <v>294</v>
      </c>
      <c r="C139" s="120">
        <v>903</v>
      </c>
      <c r="D139" s="120" t="s">
        <v>247</v>
      </c>
      <c r="E139" s="120">
        <v>2330080050</v>
      </c>
      <c r="F139" s="120">
        <v>240</v>
      </c>
      <c r="G139" s="284">
        <v>113660</v>
      </c>
      <c r="H139" s="284">
        <v>113660</v>
      </c>
      <c r="I139" s="284">
        <v>113660</v>
      </c>
    </row>
    <row r="140" spans="1:9" ht="110.25">
      <c r="A140" s="115">
        <f t="shared" si="14"/>
        <v>120</v>
      </c>
      <c r="B140" s="134" t="s">
        <v>352</v>
      </c>
      <c r="C140" s="120">
        <v>903</v>
      </c>
      <c r="D140" s="120" t="s">
        <v>247</v>
      </c>
      <c r="E140" s="120">
        <v>2330080060</v>
      </c>
      <c r="F140" s="120"/>
      <c r="G140" s="266">
        <f aca="true" t="shared" si="26" ref="G140:I141">G141</f>
        <v>29218</v>
      </c>
      <c r="H140" s="266">
        <f t="shared" si="26"/>
        <v>29218</v>
      </c>
      <c r="I140" s="266">
        <f t="shared" si="26"/>
        <v>29218</v>
      </c>
    </row>
    <row r="141" spans="1:9" ht="47.25">
      <c r="A141" s="115">
        <f t="shared" si="14"/>
        <v>121</v>
      </c>
      <c r="B141" s="132" t="s">
        <v>333</v>
      </c>
      <c r="C141" s="120">
        <v>903</v>
      </c>
      <c r="D141" s="120" t="s">
        <v>247</v>
      </c>
      <c r="E141" s="120">
        <v>2330080060</v>
      </c>
      <c r="F141" s="120">
        <v>200</v>
      </c>
      <c r="G141" s="266">
        <f t="shared" si="26"/>
        <v>29218</v>
      </c>
      <c r="H141" s="266">
        <f t="shared" si="26"/>
        <v>29218</v>
      </c>
      <c r="I141" s="266">
        <f t="shared" si="26"/>
        <v>29218</v>
      </c>
    </row>
    <row r="142" spans="1:9" ht="47.25">
      <c r="A142" s="115">
        <f t="shared" si="14"/>
        <v>122</v>
      </c>
      <c r="B142" s="132" t="s">
        <v>294</v>
      </c>
      <c r="C142" s="120">
        <v>903</v>
      </c>
      <c r="D142" s="120" t="s">
        <v>247</v>
      </c>
      <c r="E142" s="120">
        <v>2330080060</v>
      </c>
      <c r="F142" s="120">
        <v>240</v>
      </c>
      <c r="G142" s="266">
        <v>29218</v>
      </c>
      <c r="H142" s="266">
        <v>29218</v>
      </c>
      <c r="I142" s="266">
        <v>29218</v>
      </c>
    </row>
    <row r="143" spans="1:9" ht="126">
      <c r="A143" s="115">
        <f t="shared" si="14"/>
        <v>123</v>
      </c>
      <c r="B143" s="134" t="s">
        <v>353</v>
      </c>
      <c r="C143" s="120">
        <v>903</v>
      </c>
      <c r="D143" s="120" t="s">
        <v>247</v>
      </c>
      <c r="E143" s="120">
        <v>2330080070</v>
      </c>
      <c r="F143" s="120"/>
      <c r="G143" s="266">
        <f aca="true" t="shared" si="27" ref="G143:I144">G144</f>
        <v>29218</v>
      </c>
      <c r="H143" s="266">
        <f t="shared" si="27"/>
        <v>29218</v>
      </c>
      <c r="I143" s="266">
        <f t="shared" si="27"/>
        <v>29218</v>
      </c>
    </row>
    <row r="144" spans="1:9" ht="47.25">
      <c r="A144" s="115">
        <f t="shared" si="14"/>
        <v>124</v>
      </c>
      <c r="B144" s="132" t="s">
        <v>333</v>
      </c>
      <c r="C144" s="120">
        <v>903</v>
      </c>
      <c r="D144" s="120" t="s">
        <v>247</v>
      </c>
      <c r="E144" s="120">
        <v>2330080070</v>
      </c>
      <c r="F144" s="120">
        <v>200</v>
      </c>
      <c r="G144" s="266">
        <f t="shared" si="27"/>
        <v>29218</v>
      </c>
      <c r="H144" s="266">
        <f t="shared" si="27"/>
        <v>29218</v>
      </c>
      <c r="I144" s="266">
        <f t="shared" si="27"/>
        <v>29218</v>
      </c>
    </row>
    <row r="145" spans="1:9" ht="47.25">
      <c r="A145" s="115">
        <f t="shared" si="14"/>
        <v>125</v>
      </c>
      <c r="B145" s="132" t="s">
        <v>294</v>
      </c>
      <c r="C145" s="120">
        <v>903</v>
      </c>
      <c r="D145" s="120" t="s">
        <v>247</v>
      </c>
      <c r="E145" s="120">
        <v>2330080070</v>
      </c>
      <c r="F145" s="120">
        <v>240</v>
      </c>
      <c r="G145" s="266">
        <v>29218</v>
      </c>
      <c r="H145" s="266">
        <v>29218</v>
      </c>
      <c r="I145" s="266">
        <v>29218</v>
      </c>
    </row>
    <row r="146" spans="1:9" ht="15.75">
      <c r="A146" s="115">
        <f t="shared" si="14"/>
        <v>126</v>
      </c>
      <c r="B146" s="151" t="s">
        <v>248</v>
      </c>
      <c r="C146" s="119">
        <v>903</v>
      </c>
      <c r="D146" s="119" t="s">
        <v>249</v>
      </c>
      <c r="E146" s="119" t="s">
        <v>266</v>
      </c>
      <c r="F146" s="119" t="s">
        <v>266</v>
      </c>
      <c r="G146" s="265">
        <f aca="true" t="shared" si="28" ref="G146:I150">G147</f>
        <v>86805</v>
      </c>
      <c r="H146" s="265">
        <f t="shared" si="28"/>
        <v>86805</v>
      </c>
      <c r="I146" s="265">
        <f t="shared" si="28"/>
        <v>86805</v>
      </c>
    </row>
    <row r="147" spans="1:9" ht="15.75">
      <c r="A147" s="115">
        <f aca="true" t="shared" si="29" ref="A147:A179">A146+1</f>
        <v>127</v>
      </c>
      <c r="B147" s="158" t="s">
        <v>250</v>
      </c>
      <c r="C147" s="120">
        <v>903</v>
      </c>
      <c r="D147" s="120" t="s">
        <v>251</v>
      </c>
      <c r="E147" s="120" t="s">
        <v>266</v>
      </c>
      <c r="F147" s="120" t="s">
        <v>266</v>
      </c>
      <c r="G147" s="266">
        <f t="shared" si="28"/>
        <v>86805</v>
      </c>
      <c r="H147" s="266">
        <f t="shared" si="28"/>
        <v>86805</v>
      </c>
      <c r="I147" s="266">
        <f t="shared" si="28"/>
        <v>86805</v>
      </c>
    </row>
    <row r="148" spans="1:9" ht="31.5">
      <c r="A148" s="115">
        <f t="shared" si="29"/>
        <v>128</v>
      </c>
      <c r="B148" s="134" t="s">
        <v>310</v>
      </c>
      <c r="C148" s="120">
        <v>903</v>
      </c>
      <c r="D148" s="120" t="s">
        <v>251</v>
      </c>
      <c r="E148" s="120">
        <v>9000000000</v>
      </c>
      <c r="F148" s="120" t="s">
        <v>266</v>
      </c>
      <c r="G148" s="266">
        <f>G149</f>
        <v>86805</v>
      </c>
      <c r="H148" s="266">
        <f t="shared" si="28"/>
        <v>86805</v>
      </c>
      <c r="I148" s="266">
        <f t="shared" si="28"/>
        <v>86805</v>
      </c>
    </row>
    <row r="149" spans="1:9" ht="78.75">
      <c r="A149" s="115">
        <f t="shared" si="29"/>
        <v>129</v>
      </c>
      <c r="B149" s="134" t="s">
        <v>354</v>
      </c>
      <c r="C149" s="120">
        <v>903</v>
      </c>
      <c r="D149" s="120" t="s">
        <v>251</v>
      </c>
      <c r="E149" s="136" t="s">
        <v>355</v>
      </c>
      <c r="F149" s="120" t="s">
        <v>266</v>
      </c>
      <c r="G149" s="266">
        <f t="shared" si="28"/>
        <v>86805</v>
      </c>
      <c r="H149" s="266">
        <f t="shared" si="28"/>
        <v>86805</v>
      </c>
      <c r="I149" s="266">
        <f t="shared" si="28"/>
        <v>86805</v>
      </c>
    </row>
    <row r="150" spans="1:9" ht="110.25">
      <c r="A150" s="115">
        <f t="shared" si="29"/>
        <v>130</v>
      </c>
      <c r="B150" s="132" t="s">
        <v>356</v>
      </c>
      <c r="C150" s="120">
        <v>903</v>
      </c>
      <c r="D150" s="120" t="s">
        <v>251</v>
      </c>
      <c r="E150" s="136" t="s">
        <v>355</v>
      </c>
      <c r="F150" s="120" t="s">
        <v>90</v>
      </c>
      <c r="G150" s="266">
        <f t="shared" si="28"/>
        <v>86805</v>
      </c>
      <c r="H150" s="266">
        <f t="shared" si="28"/>
        <v>86805</v>
      </c>
      <c r="I150" s="266">
        <f t="shared" si="28"/>
        <v>86805</v>
      </c>
    </row>
    <row r="151" spans="1:9" ht="47.25">
      <c r="A151" s="115">
        <f t="shared" si="29"/>
        <v>131</v>
      </c>
      <c r="B151" s="143" t="s">
        <v>357</v>
      </c>
      <c r="C151" s="120">
        <v>903</v>
      </c>
      <c r="D151" s="120" t="s">
        <v>251</v>
      </c>
      <c r="E151" s="136" t="s">
        <v>355</v>
      </c>
      <c r="F151" s="120">
        <v>110</v>
      </c>
      <c r="G151" s="266">
        <v>86805</v>
      </c>
      <c r="H151" s="266">
        <v>86805</v>
      </c>
      <c r="I151" s="266">
        <v>86805</v>
      </c>
    </row>
    <row r="152" spans="1:9" ht="31.5">
      <c r="A152" s="115">
        <f t="shared" si="29"/>
        <v>132</v>
      </c>
      <c r="B152" s="151" t="s">
        <v>252</v>
      </c>
      <c r="C152" s="119">
        <v>903</v>
      </c>
      <c r="D152" s="119" t="s">
        <v>253</v>
      </c>
      <c r="E152" s="119" t="s">
        <v>266</v>
      </c>
      <c r="F152" s="119" t="s">
        <v>266</v>
      </c>
      <c r="G152" s="265">
        <f aca="true" t="shared" si="30" ref="G152:I157">G153</f>
        <v>20000</v>
      </c>
      <c r="H152" s="265">
        <f t="shared" si="30"/>
        <v>20000</v>
      </c>
      <c r="I152" s="265">
        <f t="shared" si="30"/>
        <v>20000</v>
      </c>
    </row>
    <row r="153" spans="1:9" ht="15.75">
      <c r="A153" s="115">
        <f t="shared" si="29"/>
        <v>133</v>
      </c>
      <c r="B153" s="118" t="s">
        <v>254</v>
      </c>
      <c r="C153" s="120">
        <v>903</v>
      </c>
      <c r="D153" s="120" t="s">
        <v>255</v>
      </c>
      <c r="E153" s="120" t="s">
        <v>266</v>
      </c>
      <c r="F153" s="120" t="s">
        <v>266</v>
      </c>
      <c r="G153" s="266">
        <f t="shared" si="30"/>
        <v>20000</v>
      </c>
      <c r="H153" s="266">
        <f t="shared" si="30"/>
        <v>20000</v>
      </c>
      <c r="I153" s="266">
        <f t="shared" si="30"/>
        <v>20000</v>
      </c>
    </row>
    <row r="154" spans="1:9" ht="31.5">
      <c r="A154" s="115">
        <f t="shared" si="29"/>
        <v>134</v>
      </c>
      <c r="B154" s="157" t="s">
        <v>331</v>
      </c>
      <c r="C154" s="120">
        <v>903</v>
      </c>
      <c r="D154" s="120" t="s">
        <v>255</v>
      </c>
      <c r="E154" s="120">
        <v>2300000000</v>
      </c>
      <c r="F154" s="120" t="s">
        <v>266</v>
      </c>
      <c r="G154" s="266">
        <f t="shared" si="30"/>
        <v>20000</v>
      </c>
      <c r="H154" s="266">
        <f t="shared" si="30"/>
        <v>20000</v>
      </c>
      <c r="I154" s="266">
        <f t="shared" si="30"/>
        <v>20000</v>
      </c>
    </row>
    <row r="155" spans="1:9" ht="47.25">
      <c r="A155" s="115">
        <f t="shared" si="29"/>
        <v>135</v>
      </c>
      <c r="B155" s="134" t="s">
        <v>358</v>
      </c>
      <c r="C155" s="120">
        <v>903</v>
      </c>
      <c r="D155" s="120" t="s">
        <v>255</v>
      </c>
      <c r="E155" s="120">
        <v>2340000000</v>
      </c>
      <c r="F155" s="120" t="s">
        <v>266</v>
      </c>
      <c r="G155" s="266">
        <f t="shared" si="30"/>
        <v>20000</v>
      </c>
      <c r="H155" s="266">
        <f t="shared" si="30"/>
        <v>20000</v>
      </c>
      <c r="I155" s="266">
        <f t="shared" si="30"/>
        <v>20000</v>
      </c>
    </row>
    <row r="156" spans="1:9" ht="47.25" customHeight="1">
      <c r="A156" s="115">
        <f t="shared" si="29"/>
        <v>136</v>
      </c>
      <c r="B156" s="134" t="s">
        <v>359</v>
      </c>
      <c r="C156" s="120">
        <v>903</v>
      </c>
      <c r="D156" s="120" t="s">
        <v>255</v>
      </c>
      <c r="E156" s="120">
        <v>2340080010</v>
      </c>
      <c r="F156" s="120" t="s">
        <v>266</v>
      </c>
      <c r="G156" s="266">
        <f t="shared" si="30"/>
        <v>20000</v>
      </c>
      <c r="H156" s="266">
        <f t="shared" si="30"/>
        <v>20000</v>
      </c>
      <c r="I156" s="266">
        <f t="shared" si="30"/>
        <v>20000</v>
      </c>
    </row>
    <row r="157" spans="1:9" ht="47.25">
      <c r="A157" s="115">
        <f t="shared" si="29"/>
        <v>137</v>
      </c>
      <c r="B157" s="132" t="s">
        <v>333</v>
      </c>
      <c r="C157" s="120">
        <v>903</v>
      </c>
      <c r="D157" s="120" t="s">
        <v>255</v>
      </c>
      <c r="E157" s="120">
        <v>2340080010</v>
      </c>
      <c r="F157" s="120">
        <v>200</v>
      </c>
      <c r="G157" s="266">
        <f t="shared" si="30"/>
        <v>20000</v>
      </c>
      <c r="H157" s="266">
        <f t="shared" si="30"/>
        <v>20000</v>
      </c>
      <c r="I157" s="266">
        <f t="shared" si="30"/>
        <v>20000</v>
      </c>
    </row>
    <row r="158" spans="1:9" ht="47.25">
      <c r="A158" s="115">
        <f t="shared" si="29"/>
        <v>138</v>
      </c>
      <c r="B158" s="132" t="s">
        <v>294</v>
      </c>
      <c r="C158" s="120">
        <v>903</v>
      </c>
      <c r="D158" s="120" t="s">
        <v>255</v>
      </c>
      <c r="E158" s="120">
        <v>2340080010</v>
      </c>
      <c r="F158" s="120">
        <v>240</v>
      </c>
      <c r="G158" s="266">
        <v>20000</v>
      </c>
      <c r="H158" s="266">
        <v>20000</v>
      </c>
      <c r="I158" s="266">
        <v>20000</v>
      </c>
    </row>
    <row r="159" spans="1:9" ht="15.75">
      <c r="A159" s="115">
        <f t="shared" si="29"/>
        <v>139</v>
      </c>
      <c r="B159" s="151" t="s">
        <v>256</v>
      </c>
      <c r="C159" s="119">
        <v>903</v>
      </c>
      <c r="D159" s="119" t="s">
        <v>257</v>
      </c>
      <c r="E159" s="119" t="s">
        <v>266</v>
      </c>
      <c r="F159" s="119" t="s">
        <v>266</v>
      </c>
      <c r="G159" s="265">
        <f aca="true" t="shared" si="31" ref="G159:I163">G160</f>
        <v>24000</v>
      </c>
      <c r="H159" s="265">
        <f t="shared" si="31"/>
        <v>24000</v>
      </c>
      <c r="I159" s="265">
        <f t="shared" si="31"/>
        <v>24000</v>
      </c>
    </row>
    <row r="160" spans="1:9" ht="15.75">
      <c r="A160" s="115">
        <f t="shared" si="29"/>
        <v>140</v>
      </c>
      <c r="B160" s="118" t="s">
        <v>258</v>
      </c>
      <c r="C160" s="120">
        <v>903</v>
      </c>
      <c r="D160" s="120" t="s">
        <v>259</v>
      </c>
      <c r="E160" s="120" t="s">
        <v>266</v>
      </c>
      <c r="F160" s="120" t="s">
        <v>266</v>
      </c>
      <c r="G160" s="266">
        <f t="shared" si="31"/>
        <v>24000</v>
      </c>
      <c r="H160" s="266">
        <f t="shared" si="31"/>
        <v>24000</v>
      </c>
      <c r="I160" s="266">
        <f t="shared" si="31"/>
        <v>24000</v>
      </c>
    </row>
    <row r="161" spans="1:9" ht="31.5">
      <c r="A161" s="115">
        <f t="shared" si="29"/>
        <v>141</v>
      </c>
      <c r="B161" s="134" t="s">
        <v>310</v>
      </c>
      <c r="C161" s="120">
        <v>903</v>
      </c>
      <c r="D161" s="120" t="s">
        <v>259</v>
      </c>
      <c r="E161" s="120">
        <v>9000000000</v>
      </c>
      <c r="F161" s="120" t="s">
        <v>266</v>
      </c>
      <c r="G161" s="266">
        <f t="shared" si="31"/>
        <v>24000</v>
      </c>
      <c r="H161" s="266">
        <f t="shared" si="31"/>
        <v>24000</v>
      </c>
      <c r="I161" s="266">
        <f t="shared" si="31"/>
        <v>24000</v>
      </c>
    </row>
    <row r="162" spans="1:9" ht="47.25">
      <c r="A162" s="115">
        <f t="shared" si="29"/>
        <v>142</v>
      </c>
      <c r="B162" s="134" t="s">
        <v>312</v>
      </c>
      <c r="C162" s="120">
        <v>903</v>
      </c>
      <c r="D162" s="120" t="s">
        <v>259</v>
      </c>
      <c r="E162" s="120">
        <v>9090000000</v>
      </c>
      <c r="F162" s="120" t="s">
        <v>266</v>
      </c>
      <c r="G162" s="266">
        <f>G163</f>
        <v>24000</v>
      </c>
      <c r="H162" s="266">
        <f t="shared" si="31"/>
        <v>24000</v>
      </c>
      <c r="I162" s="266">
        <f t="shared" si="31"/>
        <v>24000</v>
      </c>
    </row>
    <row r="163" spans="1:9" ht="47.25">
      <c r="A163" s="115">
        <f t="shared" si="29"/>
        <v>143</v>
      </c>
      <c r="B163" s="132" t="s">
        <v>360</v>
      </c>
      <c r="C163" s="120">
        <v>903</v>
      </c>
      <c r="D163" s="120" t="s">
        <v>259</v>
      </c>
      <c r="E163" s="136">
        <v>9090080000</v>
      </c>
      <c r="F163" s="120" t="s">
        <v>361</v>
      </c>
      <c r="G163" s="266">
        <f t="shared" si="31"/>
        <v>24000</v>
      </c>
      <c r="H163" s="266">
        <f t="shared" si="31"/>
        <v>24000</v>
      </c>
      <c r="I163" s="266">
        <f t="shared" si="31"/>
        <v>24000</v>
      </c>
    </row>
    <row r="164" spans="1:9" ht="47.25">
      <c r="A164" s="115">
        <f t="shared" si="29"/>
        <v>144</v>
      </c>
      <c r="B164" s="143" t="s">
        <v>362</v>
      </c>
      <c r="C164" s="120">
        <v>903</v>
      </c>
      <c r="D164" s="120" t="s">
        <v>259</v>
      </c>
      <c r="E164" s="136">
        <v>9090080000</v>
      </c>
      <c r="F164" s="120">
        <v>310</v>
      </c>
      <c r="G164" s="266">
        <v>24000</v>
      </c>
      <c r="H164" s="266">
        <v>24000</v>
      </c>
      <c r="I164" s="266">
        <v>24000</v>
      </c>
    </row>
    <row r="165" spans="1:9" ht="31.5">
      <c r="A165" s="115">
        <f t="shared" si="29"/>
        <v>145</v>
      </c>
      <c r="B165" s="151" t="s">
        <v>260</v>
      </c>
      <c r="C165" s="119">
        <v>903</v>
      </c>
      <c r="D165" s="119" t="s">
        <v>261</v>
      </c>
      <c r="E165" s="119" t="s">
        <v>266</v>
      </c>
      <c r="F165" s="119" t="s">
        <v>266</v>
      </c>
      <c r="G165" s="265">
        <f aca="true" t="shared" si="32" ref="G165:I167">G166</f>
        <v>341135</v>
      </c>
      <c r="H165" s="265">
        <f t="shared" si="32"/>
        <v>341135</v>
      </c>
      <c r="I165" s="265">
        <f t="shared" si="32"/>
        <v>341135</v>
      </c>
    </row>
    <row r="166" spans="1:9" ht="15.75">
      <c r="A166" s="115">
        <f t="shared" si="29"/>
        <v>146</v>
      </c>
      <c r="B166" s="151" t="s">
        <v>262</v>
      </c>
      <c r="C166" s="120">
        <v>903</v>
      </c>
      <c r="D166" s="120" t="s">
        <v>263</v>
      </c>
      <c r="E166" s="120" t="s">
        <v>266</v>
      </c>
      <c r="F166" s="120" t="s">
        <v>266</v>
      </c>
      <c r="G166" s="266">
        <f t="shared" si="32"/>
        <v>341135</v>
      </c>
      <c r="H166" s="266">
        <f t="shared" si="32"/>
        <v>341135</v>
      </c>
      <c r="I166" s="266">
        <f t="shared" si="32"/>
        <v>341135</v>
      </c>
    </row>
    <row r="167" spans="1:9" ht="31.5">
      <c r="A167" s="115">
        <f t="shared" si="29"/>
        <v>147</v>
      </c>
      <c r="B167" s="157" t="s">
        <v>331</v>
      </c>
      <c r="C167" s="120">
        <v>903</v>
      </c>
      <c r="D167" s="120" t="s">
        <v>263</v>
      </c>
      <c r="E167" s="120">
        <v>2300000000</v>
      </c>
      <c r="F167" s="120" t="s">
        <v>266</v>
      </c>
      <c r="G167" s="266">
        <f t="shared" si="32"/>
        <v>341135</v>
      </c>
      <c r="H167" s="266">
        <f t="shared" si="32"/>
        <v>341135</v>
      </c>
      <c r="I167" s="266">
        <f t="shared" si="32"/>
        <v>341135</v>
      </c>
    </row>
    <row r="168" spans="1:9" ht="47.25">
      <c r="A168" s="115">
        <f t="shared" si="29"/>
        <v>148</v>
      </c>
      <c r="B168" s="134" t="s">
        <v>363</v>
      </c>
      <c r="C168" s="120">
        <v>903</v>
      </c>
      <c r="D168" s="120" t="s">
        <v>263</v>
      </c>
      <c r="E168" s="120">
        <v>2340000000</v>
      </c>
      <c r="F168" s="120" t="s">
        <v>266</v>
      </c>
      <c r="G168" s="266">
        <f>G169+G172+G175</f>
        <v>341135</v>
      </c>
      <c r="H168" s="266">
        <f>H169+H172+H175</f>
        <v>341135</v>
      </c>
      <c r="I168" s="266">
        <f>I169+I172+I175</f>
        <v>341135</v>
      </c>
    </row>
    <row r="169" spans="1:9" ht="78.75">
      <c r="A169" s="115">
        <f t="shared" si="29"/>
        <v>149</v>
      </c>
      <c r="B169" s="134" t="s">
        <v>364</v>
      </c>
      <c r="C169" s="120">
        <v>903</v>
      </c>
      <c r="D169" s="120" t="s">
        <v>263</v>
      </c>
      <c r="E169" s="120">
        <v>2340080020</v>
      </c>
      <c r="F169" s="120" t="s">
        <v>266</v>
      </c>
      <c r="G169" s="282">
        <f>G170</f>
        <v>341135</v>
      </c>
      <c r="H169" s="282">
        <f>H170+H176</f>
        <v>341135</v>
      </c>
      <c r="I169" s="282">
        <f>I170+I176</f>
        <v>341135</v>
      </c>
    </row>
    <row r="170" spans="1:9" ht="110.25">
      <c r="A170" s="115">
        <f t="shared" si="29"/>
        <v>150</v>
      </c>
      <c r="B170" s="128" t="s">
        <v>278</v>
      </c>
      <c r="C170" s="124" t="s">
        <v>39</v>
      </c>
      <c r="D170" s="124" t="s">
        <v>263</v>
      </c>
      <c r="E170" s="124" t="s">
        <v>365</v>
      </c>
      <c r="F170" s="124" t="s">
        <v>90</v>
      </c>
      <c r="G170" s="268">
        <f>G171</f>
        <v>341135</v>
      </c>
      <c r="H170" s="268">
        <f>H171</f>
        <v>341135</v>
      </c>
      <c r="I170" s="268">
        <f>I171</f>
        <v>341135</v>
      </c>
    </row>
    <row r="171" spans="1:9" ht="31.5">
      <c r="A171" s="115">
        <f t="shared" si="29"/>
        <v>151</v>
      </c>
      <c r="B171" s="128" t="s">
        <v>366</v>
      </c>
      <c r="C171" s="122" t="s">
        <v>39</v>
      </c>
      <c r="D171" s="122" t="s">
        <v>263</v>
      </c>
      <c r="E171" s="122" t="s">
        <v>365</v>
      </c>
      <c r="F171" s="122" t="s">
        <v>87</v>
      </c>
      <c r="G171" s="267">
        <v>341135</v>
      </c>
      <c r="H171" s="267">
        <v>341135</v>
      </c>
      <c r="I171" s="267">
        <v>341135</v>
      </c>
    </row>
    <row r="172" spans="1:9" ht="134.25" customHeight="1" hidden="1">
      <c r="A172" s="115">
        <f t="shared" si="29"/>
        <v>152</v>
      </c>
      <c r="B172" s="87" t="s">
        <v>367</v>
      </c>
      <c r="C172" s="120">
        <v>903</v>
      </c>
      <c r="D172" s="120" t="s">
        <v>263</v>
      </c>
      <c r="E172" s="120">
        <v>2340081020</v>
      </c>
      <c r="F172" s="120" t="s">
        <v>266</v>
      </c>
      <c r="G172" s="282">
        <f>G174</f>
        <v>0</v>
      </c>
      <c r="H172" s="282">
        <f>H174</f>
        <v>0</v>
      </c>
      <c r="I172" s="282">
        <f>I174</f>
        <v>0</v>
      </c>
    </row>
    <row r="173" spans="1:9" ht="110.25" hidden="1">
      <c r="A173" s="115">
        <f t="shared" si="29"/>
        <v>153</v>
      </c>
      <c r="B173" s="128" t="s">
        <v>278</v>
      </c>
      <c r="C173" s="124" t="s">
        <v>39</v>
      </c>
      <c r="D173" s="124" t="s">
        <v>263</v>
      </c>
      <c r="E173" s="124" t="s">
        <v>368</v>
      </c>
      <c r="F173" s="124" t="s">
        <v>90</v>
      </c>
      <c r="G173" s="268">
        <f>G174</f>
        <v>0</v>
      </c>
      <c r="H173" s="268">
        <f>H174</f>
        <v>0</v>
      </c>
      <c r="I173" s="268">
        <f>I174</f>
        <v>0</v>
      </c>
    </row>
    <row r="174" spans="1:9" ht="31.5" hidden="1">
      <c r="A174" s="115">
        <f t="shared" si="29"/>
        <v>154</v>
      </c>
      <c r="B174" s="128" t="s">
        <v>366</v>
      </c>
      <c r="C174" s="122" t="s">
        <v>39</v>
      </c>
      <c r="D174" s="122" t="s">
        <v>263</v>
      </c>
      <c r="E174" s="122" t="s">
        <v>368</v>
      </c>
      <c r="F174" s="122" t="s">
        <v>87</v>
      </c>
      <c r="G174" s="267"/>
      <c r="H174" s="267"/>
      <c r="I174" s="267"/>
    </row>
    <row r="175" spans="1:9" ht="78.75" hidden="1">
      <c r="A175" s="115">
        <f t="shared" si="29"/>
        <v>155</v>
      </c>
      <c r="B175" s="121" t="s">
        <v>369</v>
      </c>
      <c r="C175" s="124" t="s">
        <v>39</v>
      </c>
      <c r="D175" s="124" t="s">
        <v>263</v>
      </c>
      <c r="E175" s="124" t="s">
        <v>370</v>
      </c>
      <c r="F175" s="124"/>
      <c r="G175" s="268">
        <f aca="true" t="shared" si="33" ref="G175:I176">G176</f>
        <v>0</v>
      </c>
      <c r="H175" s="268">
        <f t="shared" si="33"/>
        <v>0</v>
      </c>
      <c r="I175" s="268">
        <f t="shared" si="33"/>
        <v>0</v>
      </c>
    </row>
    <row r="176" spans="1:9" ht="47.25" hidden="1">
      <c r="A176" s="115">
        <f t="shared" si="29"/>
        <v>156</v>
      </c>
      <c r="B176" s="132" t="s">
        <v>333</v>
      </c>
      <c r="C176" s="124" t="s">
        <v>39</v>
      </c>
      <c r="D176" s="124" t="s">
        <v>263</v>
      </c>
      <c r="E176" s="124" t="s">
        <v>370</v>
      </c>
      <c r="F176" s="124" t="s">
        <v>309</v>
      </c>
      <c r="G176" s="268">
        <f t="shared" si="33"/>
        <v>0</v>
      </c>
      <c r="H176" s="268">
        <f t="shared" si="33"/>
        <v>0</v>
      </c>
      <c r="I176" s="268">
        <f t="shared" si="33"/>
        <v>0</v>
      </c>
    </row>
    <row r="177" spans="1:9" ht="47.25" hidden="1">
      <c r="A177" s="115">
        <f t="shared" si="29"/>
        <v>157</v>
      </c>
      <c r="B177" s="132" t="s">
        <v>294</v>
      </c>
      <c r="C177" s="122" t="s">
        <v>39</v>
      </c>
      <c r="D177" s="122" t="s">
        <v>263</v>
      </c>
      <c r="E177" s="122" t="s">
        <v>370</v>
      </c>
      <c r="F177" s="122" t="s">
        <v>95</v>
      </c>
      <c r="G177" s="267"/>
      <c r="H177" s="267">
        <v>0</v>
      </c>
      <c r="I177" s="267">
        <v>0</v>
      </c>
    </row>
    <row r="178" spans="1:9" ht="15.75">
      <c r="A178" s="115">
        <v>152</v>
      </c>
      <c r="B178" s="143" t="s">
        <v>371</v>
      </c>
      <c r="C178" s="120"/>
      <c r="D178" s="120"/>
      <c r="E178" s="120"/>
      <c r="F178" s="120"/>
      <c r="G178" s="266">
        <v>0</v>
      </c>
      <c r="H178" s="280">
        <v>82508</v>
      </c>
      <c r="I178" s="280">
        <v>165195</v>
      </c>
    </row>
    <row r="179" spans="1:9" ht="15.75">
      <c r="A179" s="115">
        <f t="shared" si="29"/>
        <v>153</v>
      </c>
      <c r="B179" s="159" t="s">
        <v>121</v>
      </c>
      <c r="C179" s="120" t="s">
        <v>266</v>
      </c>
      <c r="D179" s="120" t="s">
        <v>266</v>
      </c>
      <c r="E179" s="120" t="s">
        <v>266</v>
      </c>
      <c r="F179" s="120" t="s">
        <v>266</v>
      </c>
      <c r="G179" s="265">
        <f>G18</f>
        <v>6128902</v>
      </c>
      <c r="H179" s="265">
        <f>H18</f>
        <v>3466939</v>
      </c>
      <c r="I179" s="265">
        <f>I18</f>
        <v>4013684</v>
      </c>
    </row>
    <row r="181" spans="7:9" ht="12.75">
      <c r="G181" s="162">
        <f>G179-пр№7!F219</f>
        <v>0</v>
      </c>
      <c r="H181" s="162">
        <f>H179-пр№7!G219</f>
        <v>0</v>
      </c>
      <c r="I181" s="162">
        <f>I179-пр№7!H219</f>
        <v>0</v>
      </c>
    </row>
  </sheetData>
  <sheetProtection/>
  <mergeCells count="11">
    <mergeCell ref="E7:I7"/>
    <mergeCell ref="B13:H13"/>
    <mergeCell ref="B14:H14"/>
    <mergeCell ref="D1:I1"/>
    <mergeCell ref="D2:I2"/>
    <mergeCell ref="D3:I3"/>
    <mergeCell ref="D9:I9"/>
    <mergeCell ref="E10:I10"/>
    <mergeCell ref="E11:I11"/>
    <mergeCell ref="D5:I5"/>
    <mergeCell ref="E6:I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9"/>
  <sheetViews>
    <sheetView view="pageBreakPreview" zoomScale="96" zoomScaleSheetLayoutView="96" zoomScalePageLayoutView="0" workbookViewId="0" topLeftCell="A197">
      <selection activeCell="D217" sqref="D217"/>
    </sheetView>
  </sheetViews>
  <sheetFormatPr defaultColWidth="9.00390625" defaultRowHeight="12.75"/>
  <cols>
    <col min="1" max="1" width="6.875" style="105" customWidth="1"/>
    <col min="2" max="2" width="56.25390625" style="160" customWidth="1"/>
    <col min="3" max="3" width="17.25390625" style="161" customWidth="1"/>
    <col min="4" max="5" width="10.625" style="161" customWidth="1"/>
    <col min="6" max="6" width="18.00390625" style="161" customWidth="1"/>
    <col min="7" max="7" width="17.375" style="161" customWidth="1"/>
    <col min="8" max="8" width="17.125" style="105" customWidth="1"/>
    <col min="9" max="16384" width="9.125" style="105" customWidth="1"/>
  </cols>
  <sheetData>
    <row r="1" spans="1:13" s="1" customFormat="1" ht="15.75" customHeight="1" hidden="1">
      <c r="A1" s="10"/>
      <c r="B1" s="4"/>
      <c r="D1" s="329" t="s">
        <v>372</v>
      </c>
      <c r="E1" s="329"/>
      <c r="F1" s="329"/>
      <c r="G1" s="329"/>
      <c r="H1" s="329"/>
      <c r="I1" s="77"/>
      <c r="J1" s="77"/>
      <c r="K1" s="77"/>
      <c r="L1" s="77"/>
      <c r="M1" s="77"/>
    </row>
    <row r="2" spans="1:13" s="1" customFormat="1" ht="15.75" customHeight="1" hidden="1">
      <c r="A2" s="10"/>
      <c r="B2" s="4"/>
      <c r="D2" s="329"/>
      <c r="E2" s="329"/>
      <c r="F2" s="329"/>
      <c r="G2" s="329"/>
      <c r="H2" s="329"/>
      <c r="I2" s="77"/>
      <c r="J2" s="77"/>
      <c r="K2" s="77"/>
      <c r="L2" s="77"/>
      <c r="M2" s="77"/>
    </row>
    <row r="3" spans="1:13" s="1" customFormat="1" ht="15.75" customHeight="1" hidden="1">
      <c r="A3" s="10"/>
      <c r="B3" s="4"/>
      <c r="D3" s="329"/>
      <c r="E3" s="329"/>
      <c r="F3" s="329"/>
      <c r="G3" s="329"/>
      <c r="H3" s="329"/>
      <c r="I3" s="77"/>
      <c r="J3" s="77"/>
      <c r="K3" s="77"/>
      <c r="L3" s="77"/>
      <c r="M3" s="77"/>
    </row>
    <row r="4" spans="1:13" s="1" customFormat="1" ht="15.75" customHeight="1" hidden="1">
      <c r="A4" s="10"/>
      <c r="B4" s="4"/>
      <c r="D4" s="329"/>
      <c r="E4" s="329"/>
      <c r="F4" s="329"/>
      <c r="G4" s="329"/>
      <c r="H4" s="329"/>
      <c r="I4" s="77"/>
      <c r="J4" s="77"/>
      <c r="K4" s="77"/>
      <c r="L4" s="77"/>
      <c r="M4" s="77"/>
    </row>
    <row r="5" spans="2:8" ht="15.75" hidden="1">
      <c r="B5" s="163"/>
      <c r="C5" s="164"/>
      <c r="D5" s="164"/>
      <c r="E5" s="164"/>
      <c r="F5" s="330" t="s">
        <v>427</v>
      </c>
      <c r="G5" s="330"/>
      <c r="H5" s="330"/>
    </row>
    <row r="6" spans="2:8" ht="15.75" hidden="1">
      <c r="B6" s="163"/>
      <c r="C6" s="330" t="s">
        <v>207</v>
      </c>
      <c r="D6" s="330"/>
      <c r="E6" s="330"/>
      <c r="F6" s="330"/>
      <c r="G6" s="330"/>
      <c r="H6" s="330"/>
    </row>
    <row r="7" spans="2:8" ht="15.75" hidden="1">
      <c r="B7" s="163"/>
      <c r="C7" s="331" t="s">
        <v>428</v>
      </c>
      <c r="D7" s="331"/>
      <c r="E7" s="331"/>
      <c r="F7" s="331"/>
      <c r="G7" s="331"/>
      <c r="H7" s="331"/>
    </row>
    <row r="8" spans="2:8" ht="15.75" hidden="1">
      <c r="B8" s="163"/>
      <c r="C8" s="244"/>
      <c r="D8" s="244"/>
      <c r="E8" s="244"/>
      <c r="F8" s="244"/>
      <c r="G8" s="244"/>
      <c r="H8" s="244"/>
    </row>
    <row r="9" spans="2:8" ht="15.75">
      <c r="B9" s="163"/>
      <c r="C9" s="164"/>
      <c r="D9" s="164"/>
      <c r="E9" s="164"/>
      <c r="F9" s="330" t="s">
        <v>373</v>
      </c>
      <c r="G9" s="330"/>
      <c r="H9" s="330"/>
    </row>
    <row r="10" spans="2:8" ht="15.75">
      <c r="B10" s="163"/>
      <c r="C10" s="330" t="s">
        <v>207</v>
      </c>
      <c r="D10" s="330"/>
      <c r="E10" s="330"/>
      <c r="F10" s="330"/>
      <c r="G10" s="330"/>
      <c r="H10" s="330"/>
    </row>
    <row r="11" spans="2:8" ht="15.75">
      <c r="B11" s="163"/>
      <c r="C11" s="331" t="s">
        <v>441</v>
      </c>
      <c r="D11" s="331"/>
      <c r="E11" s="331"/>
      <c r="F11" s="331"/>
      <c r="G11" s="331"/>
      <c r="H11" s="331"/>
    </row>
    <row r="12" spans="2:8" ht="15.75">
      <c r="B12" s="163"/>
      <c r="C12" s="165"/>
      <c r="D12" s="165"/>
      <c r="E12" s="165"/>
      <c r="F12" s="165"/>
      <c r="G12" s="165"/>
      <c r="H12" s="84"/>
    </row>
    <row r="13" spans="2:8" s="110" customFormat="1" ht="71.25" customHeight="1">
      <c r="B13" s="333" t="s">
        <v>466</v>
      </c>
      <c r="C13" s="333"/>
      <c r="D13" s="333"/>
      <c r="E13" s="333"/>
      <c r="F13" s="333"/>
      <c r="G13" s="333"/>
      <c r="H13" s="333"/>
    </row>
    <row r="14" spans="2:8" s="110" customFormat="1" ht="18.75">
      <c r="B14" s="334"/>
      <c r="C14" s="334"/>
      <c r="D14" s="334"/>
      <c r="E14" s="334"/>
      <c r="F14" s="334"/>
      <c r="G14" s="334"/>
      <c r="H14" s="334"/>
    </row>
    <row r="15" spans="2:8" ht="15.75">
      <c r="B15" s="106"/>
      <c r="C15" s="107"/>
      <c r="D15" s="107"/>
      <c r="E15" s="107"/>
      <c r="F15" s="107"/>
      <c r="G15" s="107"/>
      <c r="H15" s="35" t="s">
        <v>122</v>
      </c>
    </row>
    <row r="16" spans="1:8" ht="47.25">
      <c r="A16" s="166" t="s">
        <v>209</v>
      </c>
      <c r="B16" s="113" t="s">
        <v>270</v>
      </c>
      <c r="C16" s="89" t="s">
        <v>272</v>
      </c>
      <c r="D16" s="89" t="s">
        <v>273</v>
      </c>
      <c r="E16" s="89" t="s">
        <v>211</v>
      </c>
      <c r="F16" s="114" t="s">
        <v>148</v>
      </c>
      <c r="G16" s="114" t="s">
        <v>167</v>
      </c>
      <c r="H16" s="114" t="s">
        <v>431</v>
      </c>
    </row>
    <row r="17" spans="1:8" ht="15.75">
      <c r="A17" s="167"/>
      <c r="B17" s="116" t="s">
        <v>6</v>
      </c>
      <c r="C17" s="117" t="s">
        <v>7</v>
      </c>
      <c r="D17" s="117" t="s">
        <v>12</v>
      </c>
      <c r="E17" s="117" t="s">
        <v>13</v>
      </c>
      <c r="F17" s="117" t="s">
        <v>14</v>
      </c>
      <c r="G17" s="117" t="s">
        <v>31</v>
      </c>
      <c r="H17" s="117" t="s">
        <v>32</v>
      </c>
    </row>
    <row r="18" spans="1:8" ht="31.5">
      <c r="A18" s="112">
        <f>A17+1</f>
        <v>1</v>
      </c>
      <c r="B18" s="144" t="s">
        <v>331</v>
      </c>
      <c r="C18" s="168">
        <v>2300000000</v>
      </c>
      <c r="D18" s="169" t="s">
        <v>266</v>
      </c>
      <c r="E18" s="169"/>
      <c r="F18" s="285">
        <f>F19+F25+F46+F86</f>
        <v>1092395</v>
      </c>
      <c r="G18" s="285">
        <f>G19+G25+G46+G86</f>
        <v>1084466</v>
      </c>
      <c r="H18" s="285">
        <f>H19+H25+H46+H86</f>
        <v>1688066</v>
      </c>
    </row>
    <row r="19" spans="1:8" ht="47.25">
      <c r="A19" s="112">
        <f aca="true" t="shared" si="0" ref="A19:A73">A18+1</f>
        <v>2</v>
      </c>
      <c r="B19" s="118" t="s">
        <v>374</v>
      </c>
      <c r="C19" s="170">
        <v>2310000000</v>
      </c>
      <c r="D19" s="170"/>
      <c r="E19" s="171"/>
      <c r="F19" s="265">
        <f>F22</f>
        <v>86756</v>
      </c>
      <c r="G19" s="265">
        <f>G22</f>
        <v>86756</v>
      </c>
      <c r="H19" s="265">
        <f>H22</f>
        <v>86756</v>
      </c>
    </row>
    <row r="20" spans="1:8" ht="63">
      <c r="A20" s="112">
        <f t="shared" si="0"/>
        <v>3</v>
      </c>
      <c r="B20" s="130" t="s">
        <v>375</v>
      </c>
      <c r="C20" s="172">
        <v>2310080000</v>
      </c>
      <c r="D20" s="172"/>
      <c r="E20" s="173"/>
      <c r="F20" s="266">
        <f>F19</f>
        <v>86756</v>
      </c>
      <c r="G20" s="266">
        <f>G19</f>
        <v>86756</v>
      </c>
      <c r="H20" s="266">
        <f>H19</f>
        <v>86756</v>
      </c>
    </row>
    <row r="21" spans="1:8" ht="31.5">
      <c r="A21" s="112">
        <f t="shared" si="0"/>
        <v>4</v>
      </c>
      <c r="B21" s="174" t="s">
        <v>333</v>
      </c>
      <c r="C21" s="172">
        <v>2310080000</v>
      </c>
      <c r="D21" s="172">
        <v>200</v>
      </c>
      <c r="E21" s="173"/>
      <c r="F21" s="266">
        <f aca="true" t="shared" si="1" ref="F21:H23">F22</f>
        <v>86756</v>
      </c>
      <c r="G21" s="266">
        <f t="shared" si="1"/>
        <v>86756</v>
      </c>
      <c r="H21" s="266">
        <f t="shared" si="1"/>
        <v>86756</v>
      </c>
    </row>
    <row r="22" spans="1:8" ht="31.5">
      <c r="A22" s="112">
        <f t="shared" si="0"/>
        <v>5</v>
      </c>
      <c r="B22" s="132" t="s">
        <v>294</v>
      </c>
      <c r="C22" s="172">
        <v>2310080000</v>
      </c>
      <c r="D22" s="172">
        <v>240</v>
      </c>
      <c r="E22" s="173"/>
      <c r="F22" s="266">
        <f t="shared" si="1"/>
        <v>86756</v>
      </c>
      <c r="G22" s="266">
        <f t="shared" si="1"/>
        <v>86756</v>
      </c>
      <c r="H22" s="266">
        <f t="shared" si="1"/>
        <v>86756</v>
      </c>
    </row>
    <row r="23" spans="1:8" ht="15.75">
      <c r="A23" s="112">
        <f t="shared" si="0"/>
        <v>6</v>
      </c>
      <c r="B23" s="130" t="s">
        <v>240</v>
      </c>
      <c r="C23" s="172">
        <v>2310080000</v>
      </c>
      <c r="D23" s="172">
        <v>240</v>
      </c>
      <c r="E23" s="175" t="s">
        <v>241</v>
      </c>
      <c r="F23" s="266">
        <f>F24</f>
        <v>86756</v>
      </c>
      <c r="G23" s="266">
        <f t="shared" si="1"/>
        <v>86756</v>
      </c>
      <c r="H23" s="266">
        <f t="shared" si="1"/>
        <v>86756</v>
      </c>
    </row>
    <row r="24" spans="1:8" ht="15.75">
      <c r="A24" s="112">
        <f t="shared" si="0"/>
        <v>7</v>
      </c>
      <c r="B24" s="130" t="s">
        <v>242</v>
      </c>
      <c r="C24" s="172">
        <v>2310080000</v>
      </c>
      <c r="D24" s="172">
        <v>240</v>
      </c>
      <c r="E24" s="175" t="s">
        <v>243</v>
      </c>
      <c r="F24" s="266">
        <f>пр№6!G123</f>
        <v>86756</v>
      </c>
      <c r="G24" s="266">
        <f>пр№6!H123</f>
        <v>86756</v>
      </c>
      <c r="H24" s="266">
        <f>пр№6!I123</f>
        <v>86756</v>
      </c>
    </row>
    <row r="25" spans="1:8" ht="78.75">
      <c r="A25" s="112">
        <f t="shared" si="0"/>
        <v>8</v>
      </c>
      <c r="B25" s="176" t="s">
        <v>376</v>
      </c>
      <c r="C25" s="170">
        <v>2320000000</v>
      </c>
      <c r="D25" s="170" t="s">
        <v>266</v>
      </c>
      <c r="E25" s="171"/>
      <c r="F25" s="265">
        <f>F26+F31+F36+F41</f>
        <v>47408</v>
      </c>
      <c r="G25" s="265">
        <f>G26+G31+G36+G41</f>
        <v>52879</v>
      </c>
      <c r="H25" s="265">
        <f>H26+H31+H36+H41</f>
        <v>52879</v>
      </c>
    </row>
    <row r="26" spans="1:10" ht="94.5" customHeight="1">
      <c r="A26" s="112">
        <f t="shared" si="0"/>
        <v>9</v>
      </c>
      <c r="B26" s="152" t="s">
        <v>450</v>
      </c>
      <c r="C26" s="136" t="s">
        <v>339</v>
      </c>
      <c r="D26" s="120"/>
      <c r="E26" s="138"/>
      <c r="F26" s="286">
        <f>F27</f>
        <v>781</v>
      </c>
      <c r="G26" s="286">
        <f>G27</f>
        <v>0</v>
      </c>
      <c r="H26" s="286">
        <f>H27</f>
        <v>0</v>
      </c>
      <c r="J26" s="153"/>
    </row>
    <row r="27" spans="1:10" ht="50.25" customHeight="1">
      <c r="A27" s="112">
        <f t="shared" si="0"/>
        <v>10</v>
      </c>
      <c r="B27" s="174" t="s">
        <v>333</v>
      </c>
      <c r="C27" s="136" t="s">
        <v>377</v>
      </c>
      <c r="D27" s="120">
        <v>200</v>
      </c>
      <c r="E27" s="138"/>
      <c r="F27" s="286">
        <f>F30</f>
        <v>781</v>
      </c>
      <c r="G27" s="286">
        <f>G30</f>
        <v>0</v>
      </c>
      <c r="H27" s="286">
        <f>H30</f>
        <v>0</v>
      </c>
      <c r="J27" s="153"/>
    </row>
    <row r="28" spans="1:10" ht="50.25" customHeight="1">
      <c r="A28" s="112">
        <f t="shared" si="0"/>
        <v>11</v>
      </c>
      <c r="B28" s="174" t="s">
        <v>294</v>
      </c>
      <c r="C28" s="136" t="s">
        <v>377</v>
      </c>
      <c r="D28" s="120">
        <v>240</v>
      </c>
      <c r="E28" s="138"/>
      <c r="F28" s="286">
        <f aca="true" t="shared" si="2" ref="F28:H29">F29</f>
        <v>781</v>
      </c>
      <c r="G28" s="286">
        <f t="shared" si="2"/>
        <v>0</v>
      </c>
      <c r="H28" s="286">
        <f t="shared" si="2"/>
        <v>0</v>
      </c>
      <c r="J28" s="153"/>
    </row>
    <row r="29" spans="1:10" ht="32.25" customHeight="1">
      <c r="A29" s="112">
        <f t="shared" si="0"/>
        <v>12</v>
      </c>
      <c r="B29" s="132" t="s">
        <v>230</v>
      </c>
      <c r="C29" s="136" t="s">
        <v>377</v>
      </c>
      <c r="D29" s="120">
        <v>240</v>
      </c>
      <c r="E29" s="138" t="s">
        <v>231</v>
      </c>
      <c r="F29" s="286">
        <f t="shared" si="2"/>
        <v>781</v>
      </c>
      <c r="G29" s="286">
        <f t="shared" si="2"/>
        <v>0</v>
      </c>
      <c r="H29" s="286">
        <f t="shared" si="2"/>
        <v>0</v>
      </c>
      <c r="J29" s="153"/>
    </row>
    <row r="30" spans="1:10" ht="28.5" customHeight="1">
      <c r="A30" s="112">
        <f t="shared" si="0"/>
        <v>13</v>
      </c>
      <c r="B30" s="130" t="s">
        <v>234</v>
      </c>
      <c r="C30" s="136" t="s">
        <v>377</v>
      </c>
      <c r="D30" s="120">
        <v>240</v>
      </c>
      <c r="E30" s="138" t="s">
        <v>235</v>
      </c>
      <c r="F30" s="286">
        <f>пр№6!G102</f>
        <v>781</v>
      </c>
      <c r="G30" s="286">
        <f>пр№6!H102</f>
        <v>0</v>
      </c>
      <c r="H30" s="286">
        <f>пр№6!I102</f>
        <v>0</v>
      </c>
      <c r="J30" s="153"/>
    </row>
    <row r="31" spans="1:10" ht="89.25" customHeight="1">
      <c r="A31" s="112">
        <f t="shared" si="0"/>
        <v>14</v>
      </c>
      <c r="B31" s="154" t="s">
        <v>464</v>
      </c>
      <c r="C31" s="136" t="s">
        <v>377</v>
      </c>
      <c r="D31" s="120"/>
      <c r="E31" s="138"/>
      <c r="F31" s="286">
        <f>F32</f>
        <v>15627</v>
      </c>
      <c r="G31" s="286">
        <f>G32</f>
        <v>21879</v>
      </c>
      <c r="H31" s="286">
        <f>H32</f>
        <v>21879</v>
      </c>
      <c r="J31" s="153"/>
    </row>
    <row r="32" spans="1:10" ht="50.25" customHeight="1">
      <c r="A32" s="112">
        <f t="shared" si="0"/>
        <v>15</v>
      </c>
      <c r="B32" s="174" t="s">
        <v>333</v>
      </c>
      <c r="C32" s="136" t="s">
        <v>377</v>
      </c>
      <c r="D32" s="120">
        <v>200</v>
      </c>
      <c r="E32" s="138"/>
      <c r="F32" s="286">
        <f>F35</f>
        <v>15627</v>
      </c>
      <c r="G32" s="286">
        <f>G35</f>
        <v>21879</v>
      </c>
      <c r="H32" s="286">
        <f>H35</f>
        <v>21879</v>
      </c>
      <c r="J32" s="153"/>
    </row>
    <row r="33" spans="1:10" ht="50.25" customHeight="1">
      <c r="A33" s="112">
        <f t="shared" si="0"/>
        <v>16</v>
      </c>
      <c r="B33" s="174" t="s">
        <v>294</v>
      </c>
      <c r="C33" s="136" t="s">
        <v>377</v>
      </c>
      <c r="D33" s="120">
        <v>240</v>
      </c>
      <c r="E33" s="138"/>
      <c r="F33" s="286">
        <f aca="true" t="shared" si="3" ref="F33:H34">F34</f>
        <v>15627</v>
      </c>
      <c r="G33" s="286">
        <f t="shared" si="3"/>
        <v>21879</v>
      </c>
      <c r="H33" s="286">
        <f t="shared" si="3"/>
        <v>21879</v>
      </c>
      <c r="J33" s="153"/>
    </row>
    <row r="34" spans="1:10" ht="37.5" customHeight="1">
      <c r="A34" s="112">
        <f t="shared" si="0"/>
        <v>17</v>
      </c>
      <c r="B34" s="132" t="s">
        <v>230</v>
      </c>
      <c r="C34" s="136" t="s">
        <v>377</v>
      </c>
      <c r="D34" s="120">
        <v>240</v>
      </c>
      <c r="E34" s="138" t="s">
        <v>231</v>
      </c>
      <c r="F34" s="286">
        <f t="shared" si="3"/>
        <v>15627</v>
      </c>
      <c r="G34" s="286">
        <f t="shared" si="3"/>
        <v>21879</v>
      </c>
      <c r="H34" s="286">
        <f t="shared" si="3"/>
        <v>21879</v>
      </c>
      <c r="J34" s="153"/>
    </row>
    <row r="35" spans="1:10" ht="30.75" customHeight="1">
      <c r="A35" s="112">
        <f t="shared" si="0"/>
        <v>18</v>
      </c>
      <c r="B35" s="130" t="s">
        <v>234</v>
      </c>
      <c r="C35" s="136" t="s">
        <v>377</v>
      </c>
      <c r="D35" s="120">
        <v>240</v>
      </c>
      <c r="E35" s="138" t="s">
        <v>235</v>
      </c>
      <c r="F35" s="286">
        <f>пр№6!G105</f>
        <v>15627</v>
      </c>
      <c r="G35" s="286">
        <f>пр№6!H105</f>
        <v>21879</v>
      </c>
      <c r="H35" s="286">
        <f>пр№6!I105</f>
        <v>21879</v>
      </c>
      <c r="J35" s="153"/>
    </row>
    <row r="36" spans="1:8" ht="94.5">
      <c r="A36" s="112">
        <v>9</v>
      </c>
      <c r="B36" s="130" t="s">
        <v>378</v>
      </c>
      <c r="C36" s="172">
        <v>2320080000</v>
      </c>
      <c r="D36" s="172" t="s">
        <v>266</v>
      </c>
      <c r="E36" s="173"/>
      <c r="F36" s="266">
        <f>F37</f>
        <v>30000</v>
      </c>
      <c r="G36" s="266">
        <f>G37</f>
        <v>30000</v>
      </c>
      <c r="H36" s="266">
        <f>H37</f>
        <v>30000</v>
      </c>
    </row>
    <row r="37" spans="1:8" ht="31.5">
      <c r="A37" s="112">
        <f t="shared" si="0"/>
        <v>10</v>
      </c>
      <c r="B37" s="174" t="s">
        <v>333</v>
      </c>
      <c r="C37" s="177">
        <v>2320080000</v>
      </c>
      <c r="D37" s="172" t="s">
        <v>309</v>
      </c>
      <c r="E37" s="173"/>
      <c r="F37" s="266">
        <f aca="true" t="shared" si="4" ref="F37:H39">F38</f>
        <v>30000</v>
      </c>
      <c r="G37" s="266">
        <f t="shared" si="4"/>
        <v>30000</v>
      </c>
      <c r="H37" s="266">
        <f t="shared" si="4"/>
        <v>30000</v>
      </c>
    </row>
    <row r="38" spans="1:8" ht="31.5">
      <c r="A38" s="112">
        <f t="shared" si="0"/>
        <v>11</v>
      </c>
      <c r="B38" s="174" t="s">
        <v>294</v>
      </c>
      <c r="C38" s="177">
        <v>2320080000</v>
      </c>
      <c r="D38" s="172" t="s">
        <v>95</v>
      </c>
      <c r="E38" s="175"/>
      <c r="F38" s="266">
        <f>F39</f>
        <v>30000</v>
      </c>
      <c r="G38" s="266">
        <f t="shared" si="4"/>
        <v>30000</v>
      </c>
      <c r="H38" s="266">
        <f t="shared" si="4"/>
        <v>30000</v>
      </c>
    </row>
    <row r="39" spans="1:8" ht="31.5">
      <c r="A39" s="112">
        <f t="shared" si="0"/>
        <v>12</v>
      </c>
      <c r="B39" s="174" t="s">
        <v>230</v>
      </c>
      <c r="C39" s="177">
        <v>2320080000</v>
      </c>
      <c r="D39" s="172">
        <v>240</v>
      </c>
      <c r="E39" s="175" t="s">
        <v>231</v>
      </c>
      <c r="F39" s="266">
        <f>F40</f>
        <v>30000</v>
      </c>
      <c r="G39" s="266">
        <f t="shared" si="4"/>
        <v>30000</v>
      </c>
      <c r="H39" s="266">
        <f t="shared" si="4"/>
        <v>30000</v>
      </c>
    </row>
    <row r="40" spans="1:8" ht="15.75">
      <c r="A40" s="112">
        <f t="shared" si="0"/>
        <v>13</v>
      </c>
      <c r="B40" s="130" t="s">
        <v>234</v>
      </c>
      <c r="C40" s="177">
        <v>2320080000</v>
      </c>
      <c r="D40" s="172">
        <v>240</v>
      </c>
      <c r="E40" s="175" t="s">
        <v>235</v>
      </c>
      <c r="F40" s="266">
        <f>пр№6!G99</f>
        <v>30000</v>
      </c>
      <c r="G40" s="266">
        <f>пр№6!H99</f>
        <v>30000</v>
      </c>
      <c r="H40" s="266">
        <f>пр№6!I99</f>
        <v>30000</v>
      </c>
    </row>
    <row r="41" spans="1:8" ht="141.75">
      <c r="A41" s="112">
        <f t="shared" si="0"/>
        <v>14</v>
      </c>
      <c r="B41" s="178" t="s">
        <v>379</v>
      </c>
      <c r="C41" s="172">
        <v>2320080010</v>
      </c>
      <c r="D41" s="172"/>
      <c r="E41" s="173"/>
      <c r="F41" s="266">
        <f>F43</f>
        <v>1000</v>
      </c>
      <c r="G41" s="266">
        <f>G43</f>
        <v>1000</v>
      </c>
      <c r="H41" s="266">
        <f>H43</f>
        <v>1000</v>
      </c>
    </row>
    <row r="42" spans="1:8" ht="31.5">
      <c r="A42" s="112">
        <f t="shared" si="0"/>
        <v>15</v>
      </c>
      <c r="B42" s="174" t="s">
        <v>333</v>
      </c>
      <c r="C42" s="172">
        <v>2320080010</v>
      </c>
      <c r="D42" s="172" t="s">
        <v>309</v>
      </c>
      <c r="E42" s="173"/>
      <c r="F42" s="266">
        <f>F43</f>
        <v>1000</v>
      </c>
      <c r="G42" s="266">
        <f>G43</f>
        <v>1000</v>
      </c>
      <c r="H42" s="266">
        <f>H43</f>
        <v>1000</v>
      </c>
    </row>
    <row r="43" spans="1:8" ht="31.5">
      <c r="A43" s="112">
        <f t="shared" si="0"/>
        <v>16</v>
      </c>
      <c r="B43" s="174" t="s">
        <v>294</v>
      </c>
      <c r="C43" s="172">
        <v>2320080010</v>
      </c>
      <c r="D43" s="172">
        <v>240</v>
      </c>
      <c r="E43" s="173"/>
      <c r="F43" s="266">
        <f aca="true" t="shared" si="5" ref="F43:H44">F44</f>
        <v>1000</v>
      </c>
      <c r="G43" s="266">
        <f t="shared" si="5"/>
        <v>1000</v>
      </c>
      <c r="H43" s="266">
        <f t="shared" si="5"/>
        <v>1000</v>
      </c>
    </row>
    <row r="44" spans="1:8" ht="15.75">
      <c r="A44" s="112">
        <f t="shared" si="0"/>
        <v>17</v>
      </c>
      <c r="B44" s="130" t="s">
        <v>212</v>
      </c>
      <c r="C44" s="172">
        <v>2320080010</v>
      </c>
      <c r="D44" s="172">
        <v>240</v>
      </c>
      <c r="E44" s="175" t="s">
        <v>213</v>
      </c>
      <c r="F44" s="266">
        <f t="shared" si="5"/>
        <v>1000</v>
      </c>
      <c r="G44" s="266">
        <f t="shared" si="5"/>
        <v>1000</v>
      </c>
      <c r="H44" s="266">
        <f t="shared" si="5"/>
        <v>1000</v>
      </c>
    </row>
    <row r="45" spans="1:8" ht="15.75">
      <c r="A45" s="112">
        <f t="shared" si="0"/>
        <v>18</v>
      </c>
      <c r="B45" s="130" t="s">
        <v>224</v>
      </c>
      <c r="C45" s="172">
        <v>2320080010</v>
      </c>
      <c r="D45" s="172">
        <v>240</v>
      </c>
      <c r="E45" s="175" t="s">
        <v>225</v>
      </c>
      <c r="F45" s="266">
        <f>пр№6!G86</f>
        <v>1000</v>
      </c>
      <c r="G45" s="266">
        <f>пр№6!H86</f>
        <v>1000</v>
      </c>
      <c r="H45" s="266">
        <f>пр№6!I86</f>
        <v>1000</v>
      </c>
    </row>
    <row r="46" spans="1:8" ht="47.25">
      <c r="A46" s="112">
        <f t="shared" si="0"/>
        <v>19</v>
      </c>
      <c r="B46" s="118" t="s">
        <v>347</v>
      </c>
      <c r="C46" s="170">
        <v>2330000000</v>
      </c>
      <c r="D46" s="170"/>
      <c r="E46" s="171"/>
      <c r="F46" s="265">
        <f>F47+F51+F56+F61+F66+F71+F76+F81</f>
        <v>597096</v>
      </c>
      <c r="G46" s="265">
        <f>G47+G51+G56+G61+G66+G71+G76+G81</f>
        <v>583696</v>
      </c>
      <c r="H46" s="265">
        <f>H47+H51+H56+H61+H66+H71+H76+H81</f>
        <v>1187296</v>
      </c>
    </row>
    <row r="47" spans="1:8" ht="63" hidden="1">
      <c r="A47" s="112">
        <f t="shared" si="0"/>
        <v>20</v>
      </c>
      <c r="B47" s="130" t="s">
        <v>348</v>
      </c>
      <c r="C47" s="172">
        <v>2330080010</v>
      </c>
      <c r="D47" s="172" t="s">
        <v>266</v>
      </c>
      <c r="E47" s="173"/>
      <c r="F47" s="266">
        <f aca="true" t="shared" si="6" ref="F47:H49">F48</f>
        <v>0</v>
      </c>
      <c r="G47" s="266">
        <f t="shared" si="6"/>
        <v>0</v>
      </c>
      <c r="H47" s="266">
        <f t="shared" si="6"/>
        <v>0</v>
      </c>
    </row>
    <row r="48" spans="1:8" ht="31.5" hidden="1">
      <c r="A48" s="112">
        <f t="shared" si="0"/>
        <v>21</v>
      </c>
      <c r="B48" s="174" t="s">
        <v>333</v>
      </c>
      <c r="C48" s="172">
        <v>2330080010</v>
      </c>
      <c r="D48" s="172">
        <v>200</v>
      </c>
      <c r="E48" s="173"/>
      <c r="F48" s="266">
        <f t="shared" si="6"/>
        <v>0</v>
      </c>
      <c r="G48" s="266">
        <f t="shared" si="6"/>
        <v>0</v>
      </c>
      <c r="H48" s="266">
        <f t="shared" si="6"/>
        <v>0</v>
      </c>
    </row>
    <row r="49" spans="1:8" ht="15.75" hidden="1">
      <c r="A49" s="112">
        <f t="shared" si="0"/>
        <v>22</v>
      </c>
      <c r="B49" s="130" t="s">
        <v>240</v>
      </c>
      <c r="C49" s="172">
        <v>2330080010</v>
      </c>
      <c r="D49" s="172">
        <v>240</v>
      </c>
      <c r="E49" s="173" t="s">
        <v>241</v>
      </c>
      <c r="F49" s="266">
        <f t="shared" si="6"/>
        <v>0</v>
      </c>
      <c r="G49" s="266">
        <f t="shared" si="6"/>
        <v>0</v>
      </c>
      <c r="H49" s="266">
        <f t="shared" si="6"/>
        <v>0</v>
      </c>
    </row>
    <row r="50" spans="1:8" ht="15.75" hidden="1">
      <c r="A50" s="112">
        <f t="shared" si="0"/>
        <v>23</v>
      </c>
      <c r="B50" s="130" t="s">
        <v>246</v>
      </c>
      <c r="C50" s="172">
        <v>2330080010</v>
      </c>
      <c r="D50" s="172">
        <v>240</v>
      </c>
      <c r="E50" s="173" t="s">
        <v>247</v>
      </c>
      <c r="F50" s="266"/>
      <c r="G50" s="266"/>
      <c r="H50" s="266"/>
    </row>
    <row r="51" spans="1:8" ht="63">
      <c r="A51" s="112">
        <v>20</v>
      </c>
      <c r="B51" s="130" t="s">
        <v>343</v>
      </c>
      <c r="C51" s="172">
        <v>2330080020</v>
      </c>
      <c r="D51" s="172" t="s">
        <v>266</v>
      </c>
      <c r="E51" s="173"/>
      <c r="F51" s="266">
        <f>F52</f>
        <v>100000</v>
      </c>
      <c r="G51" s="266">
        <f>G53</f>
        <v>86600</v>
      </c>
      <c r="H51" s="266">
        <f>H53</f>
        <v>90200</v>
      </c>
    </row>
    <row r="52" spans="1:8" ht="31.5">
      <c r="A52" s="112">
        <f t="shared" si="0"/>
        <v>21</v>
      </c>
      <c r="B52" s="174" t="s">
        <v>333</v>
      </c>
      <c r="C52" s="172">
        <v>2330080020</v>
      </c>
      <c r="D52" s="172" t="s">
        <v>309</v>
      </c>
      <c r="E52" s="173"/>
      <c r="F52" s="266">
        <f>F53</f>
        <v>100000</v>
      </c>
      <c r="G52" s="266">
        <f aca="true" t="shared" si="7" ref="G52:H54">G53</f>
        <v>86600</v>
      </c>
      <c r="H52" s="266">
        <f t="shared" si="7"/>
        <v>90200</v>
      </c>
    </row>
    <row r="53" spans="1:8" ht="31.5">
      <c r="A53" s="112">
        <f t="shared" si="0"/>
        <v>22</v>
      </c>
      <c r="B53" s="174" t="s">
        <v>294</v>
      </c>
      <c r="C53" s="172">
        <v>2330080020</v>
      </c>
      <c r="D53" s="172">
        <v>240</v>
      </c>
      <c r="E53" s="173"/>
      <c r="F53" s="266">
        <f>F54</f>
        <v>100000</v>
      </c>
      <c r="G53" s="266">
        <f t="shared" si="7"/>
        <v>86600</v>
      </c>
      <c r="H53" s="266">
        <f t="shared" si="7"/>
        <v>90200</v>
      </c>
    </row>
    <row r="54" spans="1:8" ht="15.75">
      <c r="A54" s="112">
        <f t="shared" si="0"/>
        <v>23</v>
      </c>
      <c r="B54" s="174" t="s">
        <v>236</v>
      </c>
      <c r="C54" s="172">
        <v>2330080020</v>
      </c>
      <c r="D54" s="172">
        <v>240</v>
      </c>
      <c r="E54" s="173" t="s">
        <v>237</v>
      </c>
      <c r="F54" s="266">
        <f>F55</f>
        <v>100000</v>
      </c>
      <c r="G54" s="266">
        <f t="shared" si="7"/>
        <v>86600</v>
      </c>
      <c r="H54" s="266">
        <f t="shared" si="7"/>
        <v>90200</v>
      </c>
    </row>
    <row r="55" spans="1:8" ht="15.75">
      <c r="A55" s="112">
        <f t="shared" si="0"/>
        <v>24</v>
      </c>
      <c r="B55" s="130" t="s">
        <v>238</v>
      </c>
      <c r="C55" s="172">
        <v>2330080020</v>
      </c>
      <c r="D55" s="172">
        <v>240</v>
      </c>
      <c r="E55" s="173" t="s">
        <v>239</v>
      </c>
      <c r="F55" s="266">
        <f>пр№6!G117</f>
        <v>100000</v>
      </c>
      <c r="G55" s="266">
        <f>пр№6!H117</f>
        <v>86600</v>
      </c>
      <c r="H55" s="266">
        <f>пр№6!I117</f>
        <v>90200</v>
      </c>
    </row>
    <row r="56" spans="1:8" ht="78.75">
      <c r="A56" s="112">
        <f t="shared" si="0"/>
        <v>25</v>
      </c>
      <c r="B56" s="150" t="s">
        <v>467</v>
      </c>
      <c r="C56" s="124" t="s">
        <v>342</v>
      </c>
      <c r="D56" s="124"/>
      <c r="E56" s="124"/>
      <c r="F56" s="287">
        <f aca="true" t="shared" si="8" ref="F56:H59">F57</f>
        <v>0</v>
      </c>
      <c r="G56" s="287">
        <f t="shared" si="8"/>
        <v>0</v>
      </c>
      <c r="H56" s="287">
        <f t="shared" si="8"/>
        <v>600000</v>
      </c>
    </row>
    <row r="57" spans="1:8" ht="31.5">
      <c r="A57" s="112">
        <f t="shared" si="0"/>
        <v>26</v>
      </c>
      <c r="B57" s="174" t="s">
        <v>333</v>
      </c>
      <c r="C57" s="124" t="s">
        <v>342</v>
      </c>
      <c r="D57" s="122" t="s">
        <v>309</v>
      </c>
      <c r="E57" s="122"/>
      <c r="F57" s="263">
        <f t="shared" si="8"/>
        <v>0</v>
      </c>
      <c r="G57" s="263">
        <f t="shared" si="8"/>
        <v>0</v>
      </c>
      <c r="H57" s="263">
        <f t="shared" si="8"/>
        <v>600000</v>
      </c>
    </row>
    <row r="58" spans="1:8" ht="31.5">
      <c r="A58" s="112">
        <f t="shared" si="0"/>
        <v>27</v>
      </c>
      <c r="B58" s="174" t="s">
        <v>294</v>
      </c>
      <c r="C58" s="124" t="s">
        <v>342</v>
      </c>
      <c r="D58" s="122" t="s">
        <v>95</v>
      </c>
      <c r="E58" s="122"/>
      <c r="F58" s="263">
        <f t="shared" si="8"/>
        <v>0</v>
      </c>
      <c r="G58" s="263">
        <f t="shared" si="8"/>
        <v>0</v>
      </c>
      <c r="H58" s="263">
        <f t="shared" si="8"/>
        <v>600000</v>
      </c>
    </row>
    <row r="59" spans="1:8" ht="15.75">
      <c r="A59" s="112">
        <f t="shared" si="0"/>
        <v>28</v>
      </c>
      <c r="B59" s="174" t="s">
        <v>236</v>
      </c>
      <c r="C59" s="124" t="s">
        <v>342</v>
      </c>
      <c r="D59" s="122" t="s">
        <v>95</v>
      </c>
      <c r="E59" s="122" t="s">
        <v>237</v>
      </c>
      <c r="F59" s="263">
        <f t="shared" si="8"/>
        <v>0</v>
      </c>
      <c r="G59" s="263">
        <f t="shared" si="8"/>
        <v>0</v>
      </c>
      <c r="H59" s="263">
        <f t="shared" si="8"/>
        <v>600000</v>
      </c>
    </row>
    <row r="60" spans="1:8" ht="15.75">
      <c r="A60" s="112">
        <f t="shared" si="0"/>
        <v>29</v>
      </c>
      <c r="B60" s="130" t="s">
        <v>238</v>
      </c>
      <c r="C60" s="124" t="s">
        <v>342</v>
      </c>
      <c r="D60" s="122" t="s">
        <v>95</v>
      </c>
      <c r="E60" s="122" t="s">
        <v>239</v>
      </c>
      <c r="F60" s="263">
        <f>пр№6!G111</f>
        <v>0</v>
      </c>
      <c r="G60" s="263">
        <f>пр№6!H111</f>
        <v>0</v>
      </c>
      <c r="H60" s="263">
        <f>пр№6!I111</f>
        <v>600000</v>
      </c>
    </row>
    <row r="61" spans="1:8" ht="94.5" hidden="1">
      <c r="A61" s="112">
        <f t="shared" si="0"/>
        <v>30</v>
      </c>
      <c r="B61" s="155" t="s">
        <v>341</v>
      </c>
      <c r="C61" s="124" t="s">
        <v>342</v>
      </c>
      <c r="D61" s="124"/>
      <c r="E61" s="124"/>
      <c r="F61" s="287">
        <f>F64</f>
        <v>0</v>
      </c>
      <c r="G61" s="287">
        <f>G64</f>
        <v>0</v>
      </c>
      <c r="H61" s="287">
        <f>H64</f>
        <v>0</v>
      </c>
    </row>
    <row r="62" spans="1:8" ht="31.5" hidden="1">
      <c r="A62" s="112">
        <f t="shared" si="0"/>
        <v>31</v>
      </c>
      <c r="B62" s="174" t="s">
        <v>333</v>
      </c>
      <c r="C62" s="124" t="s">
        <v>342</v>
      </c>
      <c r="D62" s="124" t="s">
        <v>309</v>
      </c>
      <c r="E62" s="124"/>
      <c r="F62" s="287">
        <f>F63</f>
        <v>0</v>
      </c>
      <c r="G62" s="287">
        <f>G63</f>
        <v>0</v>
      </c>
      <c r="H62" s="287">
        <f>H63</f>
        <v>0</v>
      </c>
    </row>
    <row r="63" spans="1:8" ht="31.5" hidden="1">
      <c r="A63" s="112">
        <f t="shared" si="0"/>
        <v>32</v>
      </c>
      <c r="B63" s="174" t="s">
        <v>294</v>
      </c>
      <c r="C63" s="124" t="s">
        <v>342</v>
      </c>
      <c r="D63" s="124" t="s">
        <v>95</v>
      </c>
      <c r="E63" s="124"/>
      <c r="F63" s="287">
        <f>'[1]пр№6 ведомст'!G115</f>
        <v>0</v>
      </c>
      <c r="G63" s="287">
        <f>'[1]пр№6 ведомст'!H115</f>
        <v>0</v>
      </c>
      <c r="H63" s="287">
        <f>'[1]пр№6 ведомст'!I115</f>
        <v>0</v>
      </c>
    </row>
    <row r="64" spans="1:8" ht="15.75" hidden="1">
      <c r="A64" s="112">
        <f t="shared" si="0"/>
        <v>33</v>
      </c>
      <c r="B64" s="174" t="s">
        <v>236</v>
      </c>
      <c r="C64" s="124" t="s">
        <v>342</v>
      </c>
      <c r="D64" s="124" t="s">
        <v>95</v>
      </c>
      <c r="E64" s="124" t="s">
        <v>237</v>
      </c>
      <c r="F64" s="287">
        <f>F65</f>
        <v>0</v>
      </c>
      <c r="G64" s="287">
        <f>G65</f>
        <v>0</v>
      </c>
      <c r="H64" s="287">
        <f>H65</f>
        <v>0</v>
      </c>
    </row>
    <row r="65" spans="1:8" ht="15.75" hidden="1">
      <c r="A65" s="112">
        <f t="shared" si="0"/>
        <v>34</v>
      </c>
      <c r="B65" s="130" t="s">
        <v>238</v>
      </c>
      <c r="C65" s="124" t="s">
        <v>342</v>
      </c>
      <c r="D65" s="124" t="s">
        <v>95</v>
      </c>
      <c r="E65" s="124" t="s">
        <v>239</v>
      </c>
      <c r="F65" s="287">
        <f>пр№6!G114</f>
        <v>0</v>
      </c>
      <c r="G65" s="287">
        <f>'[1]пр№6 ведомст'!H117</f>
        <v>0</v>
      </c>
      <c r="H65" s="287">
        <f>'[1]пр№6 ведомст'!I117</f>
        <v>0</v>
      </c>
    </row>
    <row r="66" spans="1:8" ht="63">
      <c r="A66" s="112">
        <f t="shared" si="0"/>
        <v>35</v>
      </c>
      <c r="B66" s="130" t="s">
        <v>349</v>
      </c>
      <c r="C66" s="177" t="s">
        <v>350</v>
      </c>
      <c r="D66" s="172"/>
      <c r="E66" s="173"/>
      <c r="F66" s="266">
        <f>F68</f>
        <v>325000</v>
      </c>
      <c r="G66" s="266">
        <f>G68</f>
        <v>325000</v>
      </c>
      <c r="H66" s="266">
        <f>H68</f>
        <v>325000</v>
      </c>
    </row>
    <row r="67" spans="1:8" ht="31.5">
      <c r="A67" s="112">
        <f t="shared" si="0"/>
        <v>36</v>
      </c>
      <c r="B67" s="174" t="s">
        <v>333</v>
      </c>
      <c r="C67" s="177" t="s">
        <v>350</v>
      </c>
      <c r="D67" s="172">
        <v>200</v>
      </c>
      <c r="E67" s="173"/>
      <c r="F67" s="266">
        <f aca="true" t="shared" si="9" ref="F67:H69">F68</f>
        <v>325000</v>
      </c>
      <c r="G67" s="266">
        <f t="shared" si="9"/>
        <v>325000</v>
      </c>
      <c r="H67" s="266">
        <f t="shared" si="9"/>
        <v>325000</v>
      </c>
    </row>
    <row r="68" spans="1:8" ht="31.5">
      <c r="A68" s="112">
        <f t="shared" si="0"/>
        <v>37</v>
      </c>
      <c r="B68" s="174" t="s">
        <v>294</v>
      </c>
      <c r="C68" s="177" t="s">
        <v>350</v>
      </c>
      <c r="D68" s="172">
        <v>240</v>
      </c>
      <c r="E68" s="173"/>
      <c r="F68" s="266">
        <f t="shared" si="9"/>
        <v>325000</v>
      </c>
      <c r="G68" s="266">
        <f t="shared" si="9"/>
        <v>325000</v>
      </c>
      <c r="H68" s="266">
        <f t="shared" si="9"/>
        <v>325000</v>
      </c>
    </row>
    <row r="69" spans="1:8" ht="15.75">
      <c r="A69" s="112">
        <f t="shared" si="0"/>
        <v>38</v>
      </c>
      <c r="B69" s="130" t="s">
        <v>240</v>
      </c>
      <c r="C69" s="177" t="s">
        <v>350</v>
      </c>
      <c r="D69" s="172">
        <v>240</v>
      </c>
      <c r="E69" s="173" t="s">
        <v>241</v>
      </c>
      <c r="F69" s="266">
        <f t="shared" si="9"/>
        <v>325000</v>
      </c>
      <c r="G69" s="266">
        <f t="shared" si="9"/>
        <v>325000</v>
      </c>
      <c r="H69" s="266">
        <f t="shared" si="9"/>
        <v>325000</v>
      </c>
    </row>
    <row r="70" spans="1:8" ht="15.75">
      <c r="A70" s="112">
        <f t="shared" si="0"/>
        <v>39</v>
      </c>
      <c r="B70" s="130" t="s">
        <v>246</v>
      </c>
      <c r="C70" s="177" t="s">
        <v>350</v>
      </c>
      <c r="D70" s="172">
        <v>240</v>
      </c>
      <c r="E70" s="173" t="s">
        <v>247</v>
      </c>
      <c r="F70" s="266">
        <f>пр№6!G136</f>
        <v>325000</v>
      </c>
      <c r="G70" s="266">
        <f>пр№6!H136</f>
        <v>325000</v>
      </c>
      <c r="H70" s="266">
        <f>пр№6!I136</f>
        <v>325000</v>
      </c>
    </row>
    <row r="71" spans="1:8" ht="78.75">
      <c r="A71" s="112">
        <f t="shared" si="0"/>
        <v>40</v>
      </c>
      <c r="B71" s="130" t="s">
        <v>351</v>
      </c>
      <c r="C71" s="172">
        <v>2330080050</v>
      </c>
      <c r="D71" s="172"/>
      <c r="E71" s="173"/>
      <c r="F71" s="266">
        <f>F72</f>
        <v>113660</v>
      </c>
      <c r="G71" s="266">
        <f aca="true" t="shared" si="10" ref="G71:H73">G72</f>
        <v>113660</v>
      </c>
      <c r="H71" s="266">
        <f t="shared" si="10"/>
        <v>113660</v>
      </c>
    </row>
    <row r="72" spans="1:8" ht="31.5">
      <c r="A72" s="112">
        <f t="shared" si="0"/>
        <v>41</v>
      </c>
      <c r="B72" s="174" t="s">
        <v>333</v>
      </c>
      <c r="C72" s="172">
        <v>2330080050</v>
      </c>
      <c r="D72" s="172">
        <v>200</v>
      </c>
      <c r="E72" s="173"/>
      <c r="F72" s="266">
        <f>F73</f>
        <v>113660</v>
      </c>
      <c r="G72" s="266">
        <f t="shared" si="10"/>
        <v>113660</v>
      </c>
      <c r="H72" s="266">
        <f t="shared" si="10"/>
        <v>113660</v>
      </c>
    </row>
    <row r="73" spans="1:8" ht="31.5">
      <c r="A73" s="112">
        <f t="shared" si="0"/>
        <v>42</v>
      </c>
      <c r="B73" s="174" t="s">
        <v>294</v>
      </c>
      <c r="C73" s="172">
        <v>2330080050</v>
      </c>
      <c r="D73" s="172">
        <v>240</v>
      </c>
      <c r="E73" s="173"/>
      <c r="F73" s="287">
        <f>F74</f>
        <v>113660</v>
      </c>
      <c r="G73" s="287">
        <f t="shared" si="10"/>
        <v>113660</v>
      </c>
      <c r="H73" s="287">
        <f t="shared" si="10"/>
        <v>113660</v>
      </c>
    </row>
    <row r="74" spans="1:8" ht="15.75">
      <c r="A74" s="112">
        <f aca="true" t="shared" si="11" ref="A74:A136">A73+1</f>
        <v>43</v>
      </c>
      <c r="B74" s="130" t="s">
        <v>240</v>
      </c>
      <c r="C74" s="172">
        <v>2330080050</v>
      </c>
      <c r="D74" s="172">
        <v>240</v>
      </c>
      <c r="E74" s="173" t="s">
        <v>241</v>
      </c>
      <c r="F74" s="266">
        <f>F75</f>
        <v>113660</v>
      </c>
      <c r="G74" s="266">
        <f>G75</f>
        <v>113660</v>
      </c>
      <c r="H74" s="266">
        <f>H75</f>
        <v>113660</v>
      </c>
    </row>
    <row r="75" spans="1:8" ht="15.75">
      <c r="A75" s="112">
        <f t="shared" si="11"/>
        <v>44</v>
      </c>
      <c r="B75" s="130" t="s">
        <v>246</v>
      </c>
      <c r="C75" s="172">
        <v>2330080050</v>
      </c>
      <c r="D75" s="172">
        <v>240</v>
      </c>
      <c r="E75" s="173" t="s">
        <v>247</v>
      </c>
      <c r="F75" s="266">
        <f>пр№6!G139</f>
        <v>113660</v>
      </c>
      <c r="G75" s="266">
        <f>пр№6!H139</f>
        <v>113660</v>
      </c>
      <c r="H75" s="266">
        <f>пр№6!I139</f>
        <v>113660</v>
      </c>
    </row>
    <row r="76" spans="1:8" ht="63">
      <c r="A76" s="112">
        <f t="shared" si="11"/>
        <v>45</v>
      </c>
      <c r="B76" s="130" t="s">
        <v>352</v>
      </c>
      <c r="C76" s="172">
        <v>2330080060</v>
      </c>
      <c r="D76" s="172"/>
      <c r="E76" s="173"/>
      <c r="F76" s="266">
        <f>F78</f>
        <v>29218</v>
      </c>
      <c r="G76" s="266">
        <f>G78</f>
        <v>29218</v>
      </c>
      <c r="H76" s="266">
        <f>H78</f>
        <v>29218</v>
      </c>
    </row>
    <row r="77" spans="1:8" ht="31.5">
      <c r="A77" s="112">
        <f t="shared" si="11"/>
        <v>46</v>
      </c>
      <c r="B77" s="174" t="s">
        <v>333</v>
      </c>
      <c r="C77" s="172">
        <v>2330080060</v>
      </c>
      <c r="D77" s="172">
        <v>200</v>
      </c>
      <c r="E77" s="173"/>
      <c r="F77" s="266">
        <f aca="true" t="shared" si="12" ref="F77:H79">F78</f>
        <v>29218</v>
      </c>
      <c r="G77" s="266">
        <f t="shared" si="12"/>
        <v>29218</v>
      </c>
      <c r="H77" s="266">
        <f t="shared" si="12"/>
        <v>29218</v>
      </c>
    </row>
    <row r="78" spans="1:8" ht="31.5">
      <c r="A78" s="112">
        <f t="shared" si="11"/>
        <v>47</v>
      </c>
      <c r="B78" s="174" t="s">
        <v>294</v>
      </c>
      <c r="C78" s="172">
        <v>2330080060</v>
      </c>
      <c r="D78" s="172">
        <v>240</v>
      </c>
      <c r="E78" s="173"/>
      <c r="F78" s="266">
        <f t="shared" si="12"/>
        <v>29218</v>
      </c>
      <c r="G78" s="266">
        <f t="shared" si="12"/>
        <v>29218</v>
      </c>
      <c r="H78" s="266">
        <f t="shared" si="12"/>
        <v>29218</v>
      </c>
    </row>
    <row r="79" spans="1:8" ht="15.75">
      <c r="A79" s="112">
        <f t="shared" si="11"/>
        <v>48</v>
      </c>
      <c r="B79" s="130" t="s">
        <v>240</v>
      </c>
      <c r="C79" s="172">
        <v>2330080060</v>
      </c>
      <c r="D79" s="172">
        <v>240</v>
      </c>
      <c r="E79" s="173" t="s">
        <v>241</v>
      </c>
      <c r="F79" s="266">
        <f t="shared" si="12"/>
        <v>29218</v>
      </c>
      <c r="G79" s="266">
        <f t="shared" si="12"/>
        <v>29218</v>
      </c>
      <c r="H79" s="266">
        <f t="shared" si="12"/>
        <v>29218</v>
      </c>
    </row>
    <row r="80" spans="1:8" ht="15.75">
      <c r="A80" s="112">
        <f t="shared" si="11"/>
        <v>49</v>
      </c>
      <c r="B80" s="130" t="s">
        <v>246</v>
      </c>
      <c r="C80" s="172">
        <v>2330080060</v>
      </c>
      <c r="D80" s="172">
        <v>240</v>
      </c>
      <c r="E80" s="173" t="s">
        <v>247</v>
      </c>
      <c r="F80" s="266">
        <f>пр№6!G142</f>
        <v>29218</v>
      </c>
      <c r="G80" s="266">
        <f>пр№6!H142</f>
        <v>29218</v>
      </c>
      <c r="H80" s="266">
        <f>пр№6!I142</f>
        <v>29218</v>
      </c>
    </row>
    <row r="81" spans="1:8" ht="94.5">
      <c r="A81" s="112">
        <f t="shared" si="11"/>
        <v>50</v>
      </c>
      <c r="B81" s="130" t="s">
        <v>353</v>
      </c>
      <c r="C81" s="172">
        <v>2330080070</v>
      </c>
      <c r="D81" s="172"/>
      <c r="E81" s="173"/>
      <c r="F81" s="266">
        <f>F83</f>
        <v>29218</v>
      </c>
      <c r="G81" s="266">
        <f>G83</f>
        <v>29218</v>
      </c>
      <c r="H81" s="266">
        <f>H83</f>
        <v>29218</v>
      </c>
    </row>
    <row r="82" spans="1:8" ht="31.5">
      <c r="A82" s="112">
        <f t="shared" si="11"/>
        <v>51</v>
      </c>
      <c r="B82" s="174" t="s">
        <v>333</v>
      </c>
      <c r="C82" s="172">
        <v>2330080070</v>
      </c>
      <c r="D82" s="172">
        <v>200</v>
      </c>
      <c r="E82" s="173"/>
      <c r="F82" s="266">
        <f aca="true" t="shared" si="13" ref="F82:H84">F83</f>
        <v>29218</v>
      </c>
      <c r="G82" s="266">
        <f t="shared" si="13"/>
        <v>29218</v>
      </c>
      <c r="H82" s="266">
        <f t="shared" si="13"/>
        <v>29218</v>
      </c>
    </row>
    <row r="83" spans="1:8" ht="31.5">
      <c r="A83" s="112">
        <f t="shared" si="11"/>
        <v>52</v>
      </c>
      <c r="B83" s="174" t="s">
        <v>294</v>
      </c>
      <c r="C83" s="172">
        <v>2330080070</v>
      </c>
      <c r="D83" s="172">
        <v>240</v>
      </c>
      <c r="E83" s="173"/>
      <c r="F83" s="266">
        <f t="shared" si="13"/>
        <v>29218</v>
      </c>
      <c r="G83" s="266">
        <f t="shared" si="13"/>
        <v>29218</v>
      </c>
      <c r="H83" s="266">
        <f t="shared" si="13"/>
        <v>29218</v>
      </c>
    </row>
    <row r="84" spans="1:8" ht="15.75">
      <c r="A84" s="112">
        <f t="shared" si="11"/>
        <v>53</v>
      </c>
      <c r="B84" s="130" t="s">
        <v>240</v>
      </c>
      <c r="C84" s="172">
        <v>2330080070</v>
      </c>
      <c r="D84" s="172">
        <v>240</v>
      </c>
      <c r="E84" s="173" t="s">
        <v>241</v>
      </c>
      <c r="F84" s="266">
        <f t="shared" si="13"/>
        <v>29218</v>
      </c>
      <c r="G84" s="266">
        <f t="shared" si="13"/>
        <v>29218</v>
      </c>
      <c r="H84" s="266">
        <f t="shared" si="13"/>
        <v>29218</v>
      </c>
    </row>
    <row r="85" spans="1:8" ht="15.75">
      <c r="A85" s="112">
        <f t="shared" si="11"/>
        <v>54</v>
      </c>
      <c r="B85" s="130" t="s">
        <v>246</v>
      </c>
      <c r="C85" s="172">
        <v>2330080070</v>
      </c>
      <c r="D85" s="172">
        <v>240</v>
      </c>
      <c r="E85" s="173" t="s">
        <v>247</v>
      </c>
      <c r="F85" s="266">
        <f>пр№6!G145</f>
        <v>29218</v>
      </c>
      <c r="G85" s="266">
        <f>пр№6!H145</f>
        <v>29218</v>
      </c>
      <c r="H85" s="266">
        <f>пр№6!I145</f>
        <v>29218</v>
      </c>
    </row>
    <row r="86" spans="1:8" ht="31.5">
      <c r="A86" s="112">
        <f t="shared" si="11"/>
        <v>55</v>
      </c>
      <c r="B86" s="157" t="s">
        <v>363</v>
      </c>
      <c r="C86" s="170">
        <v>2340000000</v>
      </c>
      <c r="D86" s="170" t="s">
        <v>266</v>
      </c>
      <c r="E86" s="171"/>
      <c r="F86" s="265">
        <f>F87+F92+F97</f>
        <v>361135</v>
      </c>
      <c r="G86" s="265">
        <f>G87+G92+G97+G101</f>
        <v>361135</v>
      </c>
      <c r="H86" s="265">
        <f>H87+H92+H97+H101</f>
        <v>361135</v>
      </c>
    </row>
    <row r="87" spans="1:8" ht="63">
      <c r="A87" s="112">
        <f t="shared" si="11"/>
        <v>56</v>
      </c>
      <c r="B87" s="130" t="s">
        <v>380</v>
      </c>
      <c r="C87" s="172">
        <v>2340080010</v>
      </c>
      <c r="D87" s="172" t="s">
        <v>266</v>
      </c>
      <c r="E87" s="173"/>
      <c r="F87" s="266">
        <f>F89</f>
        <v>20000</v>
      </c>
      <c r="G87" s="266">
        <f>G89</f>
        <v>20000</v>
      </c>
      <c r="H87" s="266">
        <f>H89</f>
        <v>20000</v>
      </c>
    </row>
    <row r="88" spans="1:8" ht="31.5">
      <c r="A88" s="112">
        <f t="shared" si="11"/>
        <v>57</v>
      </c>
      <c r="B88" s="174" t="s">
        <v>333</v>
      </c>
      <c r="C88" s="172">
        <v>2340080010</v>
      </c>
      <c r="D88" s="172">
        <v>200</v>
      </c>
      <c r="E88" s="173"/>
      <c r="F88" s="266">
        <f aca="true" t="shared" si="14" ref="F88:H90">F89</f>
        <v>20000</v>
      </c>
      <c r="G88" s="266">
        <f t="shared" si="14"/>
        <v>20000</v>
      </c>
      <c r="H88" s="266">
        <f t="shared" si="14"/>
        <v>20000</v>
      </c>
    </row>
    <row r="89" spans="1:8" ht="31.5">
      <c r="A89" s="112">
        <f t="shared" si="11"/>
        <v>58</v>
      </c>
      <c r="B89" s="174" t="s">
        <v>294</v>
      </c>
      <c r="C89" s="172">
        <v>2340080010</v>
      </c>
      <c r="D89" s="172">
        <v>240</v>
      </c>
      <c r="E89" s="173"/>
      <c r="F89" s="266">
        <f>пр№6!G158</f>
        <v>20000</v>
      </c>
      <c r="G89" s="266">
        <f t="shared" si="14"/>
        <v>20000</v>
      </c>
      <c r="H89" s="266">
        <f t="shared" si="14"/>
        <v>20000</v>
      </c>
    </row>
    <row r="90" spans="1:8" ht="15.75">
      <c r="A90" s="112">
        <f t="shared" si="11"/>
        <v>59</v>
      </c>
      <c r="B90" s="174" t="s">
        <v>252</v>
      </c>
      <c r="C90" s="172">
        <v>2340080010</v>
      </c>
      <c r="D90" s="172">
        <v>240</v>
      </c>
      <c r="E90" s="173" t="s">
        <v>253</v>
      </c>
      <c r="F90" s="266">
        <f>F91</f>
        <v>20000</v>
      </c>
      <c r="G90" s="266">
        <f t="shared" si="14"/>
        <v>20000</v>
      </c>
      <c r="H90" s="266">
        <f t="shared" si="14"/>
        <v>20000</v>
      </c>
    </row>
    <row r="91" spans="1:8" ht="15.75">
      <c r="A91" s="112">
        <f t="shared" si="11"/>
        <v>60</v>
      </c>
      <c r="B91" s="130" t="s">
        <v>254</v>
      </c>
      <c r="C91" s="172">
        <v>2340080010</v>
      </c>
      <c r="D91" s="172">
        <v>240</v>
      </c>
      <c r="E91" s="173" t="s">
        <v>255</v>
      </c>
      <c r="F91" s="266">
        <f>пр№6!G158</f>
        <v>20000</v>
      </c>
      <c r="G91" s="266">
        <f>пр№6!H158</f>
        <v>20000</v>
      </c>
      <c r="H91" s="266">
        <f>пр№6!I158</f>
        <v>20000</v>
      </c>
    </row>
    <row r="92" spans="1:8" ht="63">
      <c r="A92" s="112">
        <f t="shared" si="11"/>
        <v>61</v>
      </c>
      <c r="B92" s="130" t="s">
        <v>380</v>
      </c>
      <c r="C92" s="172">
        <v>2340080020</v>
      </c>
      <c r="D92" s="172" t="s">
        <v>266</v>
      </c>
      <c r="E92" s="173"/>
      <c r="F92" s="282">
        <f>F93</f>
        <v>341135</v>
      </c>
      <c r="G92" s="282">
        <f>G93+G102</f>
        <v>341135</v>
      </c>
      <c r="H92" s="282">
        <f>H93+H102</f>
        <v>341135</v>
      </c>
    </row>
    <row r="93" spans="1:8" ht="78.75">
      <c r="A93" s="112">
        <f t="shared" si="11"/>
        <v>62</v>
      </c>
      <c r="B93" s="128" t="s">
        <v>278</v>
      </c>
      <c r="C93" s="124" t="s">
        <v>365</v>
      </c>
      <c r="D93" s="124" t="s">
        <v>90</v>
      </c>
      <c r="E93" s="124" t="s">
        <v>266</v>
      </c>
      <c r="F93" s="288">
        <f>F94</f>
        <v>341135</v>
      </c>
      <c r="G93" s="288">
        <f>G94</f>
        <v>341135</v>
      </c>
      <c r="H93" s="288">
        <f>H94</f>
        <v>341135</v>
      </c>
    </row>
    <row r="94" spans="1:8" ht="15.75">
      <c r="A94" s="112">
        <f t="shared" si="11"/>
        <v>63</v>
      </c>
      <c r="B94" s="128" t="s">
        <v>366</v>
      </c>
      <c r="C94" s="124" t="s">
        <v>365</v>
      </c>
      <c r="D94" s="124" t="s">
        <v>87</v>
      </c>
      <c r="E94" s="124"/>
      <c r="F94" s="287">
        <f>F96</f>
        <v>341135</v>
      </c>
      <c r="G94" s="287">
        <f>G96</f>
        <v>341135</v>
      </c>
      <c r="H94" s="287">
        <f>H96</f>
        <v>341135</v>
      </c>
    </row>
    <row r="95" spans="1:8" ht="15.75">
      <c r="A95" s="112">
        <f t="shared" si="11"/>
        <v>64</v>
      </c>
      <c r="B95" s="132" t="s">
        <v>260</v>
      </c>
      <c r="C95" s="124" t="s">
        <v>365</v>
      </c>
      <c r="D95" s="124" t="s">
        <v>87</v>
      </c>
      <c r="E95" s="124" t="s">
        <v>261</v>
      </c>
      <c r="F95" s="287">
        <f>F96</f>
        <v>341135</v>
      </c>
      <c r="G95" s="287">
        <f>G96</f>
        <v>341135</v>
      </c>
      <c r="H95" s="287">
        <f>H96</f>
        <v>341135</v>
      </c>
    </row>
    <row r="96" spans="1:8" ht="15.75">
      <c r="A96" s="112">
        <f t="shared" si="11"/>
        <v>65</v>
      </c>
      <c r="B96" s="155" t="s">
        <v>262</v>
      </c>
      <c r="C96" s="124" t="s">
        <v>365</v>
      </c>
      <c r="D96" s="124" t="s">
        <v>87</v>
      </c>
      <c r="E96" s="124" t="s">
        <v>263</v>
      </c>
      <c r="F96" s="287">
        <f>пр№6!G171</f>
        <v>341135</v>
      </c>
      <c r="G96" s="287">
        <f>пр№6!H171</f>
        <v>341135</v>
      </c>
      <c r="H96" s="287">
        <f>пр№6!I171</f>
        <v>341135</v>
      </c>
    </row>
    <row r="97" spans="1:8" ht="94.5" hidden="1">
      <c r="A97" s="112">
        <f t="shared" si="11"/>
        <v>66</v>
      </c>
      <c r="B97" s="179" t="s">
        <v>367</v>
      </c>
      <c r="C97" s="124" t="s">
        <v>368</v>
      </c>
      <c r="D97" s="124"/>
      <c r="E97" s="124" t="s">
        <v>266</v>
      </c>
      <c r="F97" s="288">
        <f>F98</f>
        <v>0</v>
      </c>
      <c r="G97" s="288">
        <f>G98</f>
        <v>0</v>
      </c>
      <c r="H97" s="288">
        <f>H98</f>
        <v>0</v>
      </c>
    </row>
    <row r="98" spans="1:8" ht="15.75" hidden="1">
      <c r="A98" s="112">
        <f t="shared" si="11"/>
        <v>67</v>
      </c>
      <c r="B98" s="128" t="s">
        <v>366</v>
      </c>
      <c r="C98" s="124" t="s">
        <v>368</v>
      </c>
      <c r="D98" s="124" t="s">
        <v>90</v>
      </c>
      <c r="E98" s="124"/>
      <c r="F98" s="287">
        <f>F100</f>
        <v>0</v>
      </c>
      <c r="G98" s="287">
        <f>G100</f>
        <v>0</v>
      </c>
      <c r="H98" s="287">
        <f>H100</f>
        <v>0</v>
      </c>
    </row>
    <row r="99" spans="1:8" ht="15.75" hidden="1">
      <c r="A99" s="112">
        <f t="shared" si="11"/>
        <v>68</v>
      </c>
      <c r="B99" s="132" t="s">
        <v>260</v>
      </c>
      <c r="C99" s="124" t="s">
        <v>368</v>
      </c>
      <c r="D99" s="124" t="s">
        <v>87</v>
      </c>
      <c r="E99" s="124" t="s">
        <v>261</v>
      </c>
      <c r="F99" s="287">
        <f>F100</f>
        <v>0</v>
      </c>
      <c r="G99" s="287">
        <f>G100</f>
        <v>0</v>
      </c>
      <c r="H99" s="287">
        <f>H100</f>
        <v>0</v>
      </c>
    </row>
    <row r="100" spans="1:8" ht="15.75" hidden="1">
      <c r="A100" s="112">
        <f t="shared" si="11"/>
        <v>69</v>
      </c>
      <c r="B100" s="155" t="s">
        <v>262</v>
      </c>
      <c r="C100" s="124" t="s">
        <v>368</v>
      </c>
      <c r="D100" s="124" t="s">
        <v>87</v>
      </c>
      <c r="E100" s="124" t="s">
        <v>263</v>
      </c>
      <c r="F100" s="287">
        <f>пр№6!G174</f>
        <v>0</v>
      </c>
      <c r="G100" s="287">
        <f>пр№6!H174</f>
        <v>0</v>
      </c>
      <c r="H100" s="287">
        <f>пр№6!I174</f>
        <v>0</v>
      </c>
    </row>
    <row r="101" spans="1:8" ht="47.25" hidden="1">
      <c r="A101" s="112">
        <f t="shared" si="11"/>
        <v>70</v>
      </c>
      <c r="B101" s="121" t="s">
        <v>369</v>
      </c>
      <c r="C101" s="124" t="s">
        <v>370</v>
      </c>
      <c r="D101" s="124"/>
      <c r="E101" s="124" t="s">
        <v>266</v>
      </c>
      <c r="F101" s="288" t="e">
        <f aca="true" t="shared" si="15" ref="F101:H102">F102</f>
        <v>#REF!</v>
      </c>
      <c r="G101" s="288">
        <f t="shared" si="15"/>
        <v>0</v>
      </c>
      <c r="H101" s="288">
        <f t="shared" si="15"/>
        <v>0</v>
      </c>
    </row>
    <row r="102" spans="1:8" ht="31.5" hidden="1">
      <c r="A102" s="112">
        <f t="shared" si="11"/>
        <v>71</v>
      </c>
      <c r="B102" s="174" t="s">
        <v>333</v>
      </c>
      <c r="C102" s="124" t="s">
        <v>370</v>
      </c>
      <c r="D102" s="124" t="s">
        <v>309</v>
      </c>
      <c r="E102" s="124" t="s">
        <v>266</v>
      </c>
      <c r="F102" s="288" t="e">
        <f t="shared" si="15"/>
        <v>#REF!</v>
      </c>
      <c r="G102" s="288">
        <f t="shared" si="15"/>
        <v>0</v>
      </c>
      <c r="H102" s="288">
        <f t="shared" si="15"/>
        <v>0</v>
      </c>
    </row>
    <row r="103" spans="1:8" ht="31.5" hidden="1">
      <c r="A103" s="112">
        <f t="shared" si="11"/>
        <v>72</v>
      </c>
      <c r="B103" s="174" t="s">
        <v>294</v>
      </c>
      <c r="C103" s="124" t="s">
        <v>370</v>
      </c>
      <c r="D103" s="124" t="s">
        <v>95</v>
      </c>
      <c r="E103" s="124"/>
      <c r="F103" s="287" t="e">
        <f>F105</f>
        <v>#REF!</v>
      </c>
      <c r="G103" s="287">
        <f>G105</f>
        <v>0</v>
      </c>
      <c r="H103" s="287">
        <f>H105</f>
        <v>0</v>
      </c>
    </row>
    <row r="104" spans="1:8" ht="15.75" hidden="1">
      <c r="A104" s="112">
        <f t="shared" si="11"/>
        <v>73</v>
      </c>
      <c r="B104" s="132" t="s">
        <v>260</v>
      </c>
      <c r="C104" s="124" t="s">
        <v>370</v>
      </c>
      <c r="D104" s="124" t="s">
        <v>95</v>
      </c>
      <c r="E104" s="124" t="s">
        <v>261</v>
      </c>
      <c r="F104" s="287">
        <f>'[1]пр№6 ведомст'!G179</f>
        <v>0</v>
      </c>
      <c r="G104" s="287">
        <f>'[1]пр№6 ведомст'!H179</f>
        <v>0</v>
      </c>
      <c r="H104" s="287">
        <f>'[1]пр№6 ведомст'!I179</f>
        <v>0</v>
      </c>
    </row>
    <row r="105" spans="1:8" ht="15.75" hidden="1">
      <c r="A105" s="112">
        <f t="shared" si="11"/>
        <v>74</v>
      </c>
      <c r="B105" s="155" t="s">
        <v>262</v>
      </c>
      <c r="C105" s="124" t="s">
        <v>370</v>
      </c>
      <c r="D105" s="124" t="s">
        <v>95</v>
      </c>
      <c r="E105" s="124" t="s">
        <v>263</v>
      </c>
      <c r="F105" s="287" t="e">
        <f>'[1]пр№6 ведомст'!G180</f>
        <v>#REF!</v>
      </c>
      <c r="G105" s="287">
        <f>'[1]пр№6 ведомст'!H180</f>
        <v>0</v>
      </c>
      <c r="H105" s="287">
        <f>'[1]пр№6 ведомст'!I180</f>
        <v>0</v>
      </c>
    </row>
    <row r="106" spans="1:8" ht="31.5">
      <c r="A106" s="112">
        <v>66</v>
      </c>
      <c r="B106" s="180" t="s">
        <v>282</v>
      </c>
      <c r="C106" s="181" t="s">
        <v>283</v>
      </c>
      <c r="D106" s="182" t="s">
        <v>266</v>
      </c>
      <c r="E106" s="183"/>
      <c r="F106" s="281">
        <f>F107+F112+F116+F167+F172</f>
        <v>4294202</v>
      </c>
      <c r="G106" s="281">
        <f>G107+G112+G116+G167+G172</f>
        <v>1773725</v>
      </c>
      <c r="H106" s="281">
        <f>H107+H112+H116+H167+H172</f>
        <v>1634183</v>
      </c>
    </row>
    <row r="107" spans="1:8" ht="63">
      <c r="A107" s="112">
        <f t="shared" si="11"/>
        <v>67</v>
      </c>
      <c r="B107" s="155" t="s">
        <v>276</v>
      </c>
      <c r="C107" s="124" t="s">
        <v>277</v>
      </c>
      <c r="D107" s="124" t="s">
        <v>266</v>
      </c>
      <c r="E107" s="124" t="s">
        <v>266</v>
      </c>
      <c r="F107" s="287">
        <f aca="true" t="shared" si="16" ref="F107:H110">F108</f>
        <v>855451</v>
      </c>
      <c r="G107" s="287">
        <f t="shared" si="16"/>
        <v>855451</v>
      </c>
      <c r="H107" s="287">
        <f t="shared" si="16"/>
        <v>855451</v>
      </c>
    </row>
    <row r="108" spans="1:8" ht="78.75">
      <c r="A108" s="112">
        <f t="shared" si="11"/>
        <v>68</v>
      </c>
      <c r="B108" s="123" t="s">
        <v>278</v>
      </c>
      <c r="C108" s="124" t="s">
        <v>277</v>
      </c>
      <c r="D108" s="124" t="s">
        <v>90</v>
      </c>
      <c r="E108" s="124" t="s">
        <v>266</v>
      </c>
      <c r="F108" s="287">
        <f t="shared" si="16"/>
        <v>855451</v>
      </c>
      <c r="G108" s="287">
        <f t="shared" si="16"/>
        <v>855451</v>
      </c>
      <c r="H108" s="287">
        <f t="shared" si="16"/>
        <v>855451</v>
      </c>
    </row>
    <row r="109" spans="1:8" ht="47.25">
      <c r="A109" s="112">
        <f t="shared" si="11"/>
        <v>69</v>
      </c>
      <c r="B109" s="123" t="s">
        <v>279</v>
      </c>
      <c r="C109" s="124" t="s">
        <v>277</v>
      </c>
      <c r="D109" s="124" t="s">
        <v>108</v>
      </c>
      <c r="E109" s="124"/>
      <c r="F109" s="287">
        <f t="shared" si="16"/>
        <v>855451</v>
      </c>
      <c r="G109" s="287">
        <f t="shared" si="16"/>
        <v>855451</v>
      </c>
      <c r="H109" s="287">
        <f t="shared" si="16"/>
        <v>855451</v>
      </c>
    </row>
    <row r="110" spans="1:8" ht="15.75">
      <c r="A110" s="112">
        <f t="shared" si="11"/>
        <v>70</v>
      </c>
      <c r="B110" s="130" t="s">
        <v>212</v>
      </c>
      <c r="C110" s="124" t="s">
        <v>277</v>
      </c>
      <c r="D110" s="124" t="s">
        <v>108</v>
      </c>
      <c r="E110" s="124" t="s">
        <v>213</v>
      </c>
      <c r="F110" s="287">
        <f>F111</f>
        <v>855451</v>
      </c>
      <c r="G110" s="287">
        <f t="shared" si="16"/>
        <v>855451</v>
      </c>
      <c r="H110" s="287">
        <f t="shared" si="16"/>
        <v>855451</v>
      </c>
    </row>
    <row r="111" spans="1:8" ht="33" customHeight="1">
      <c r="A111" s="112">
        <f t="shared" si="11"/>
        <v>71</v>
      </c>
      <c r="B111" s="155" t="s">
        <v>214</v>
      </c>
      <c r="C111" s="124" t="s">
        <v>277</v>
      </c>
      <c r="D111" s="124" t="s">
        <v>108</v>
      </c>
      <c r="E111" s="124" t="s">
        <v>215</v>
      </c>
      <c r="F111" s="287">
        <f>пр№6!G23</f>
        <v>855451</v>
      </c>
      <c r="G111" s="287">
        <f>пр№6!H23</f>
        <v>855451</v>
      </c>
      <c r="H111" s="287">
        <f>пр№6!I23</f>
        <v>855451</v>
      </c>
    </row>
    <row r="112" spans="1:8" ht="95.25" customHeight="1" hidden="1">
      <c r="A112" s="112">
        <f t="shared" si="11"/>
        <v>72</v>
      </c>
      <c r="B112" s="121" t="s">
        <v>280</v>
      </c>
      <c r="C112" s="124" t="s">
        <v>281</v>
      </c>
      <c r="D112" s="124"/>
      <c r="E112" s="124"/>
      <c r="F112" s="287">
        <f aca="true" t="shared" si="17" ref="F112:H114">F113</f>
        <v>0</v>
      </c>
      <c r="G112" s="287">
        <f t="shared" si="17"/>
        <v>0</v>
      </c>
      <c r="H112" s="287">
        <f t="shared" si="17"/>
        <v>0</v>
      </c>
    </row>
    <row r="113" spans="1:8" ht="78.75" hidden="1">
      <c r="A113" s="112">
        <f t="shared" si="11"/>
        <v>73</v>
      </c>
      <c r="B113" s="123" t="s">
        <v>278</v>
      </c>
      <c r="C113" s="124" t="s">
        <v>281</v>
      </c>
      <c r="D113" s="124" t="s">
        <v>90</v>
      </c>
      <c r="E113" s="124"/>
      <c r="F113" s="287">
        <f>F114</f>
        <v>0</v>
      </c>
      <c r="G113" s="287">
        <f t="shared" si="17"/>
        <v>0</v>
      </c>
      <c r="H113" s="287">
        <f t="shared" si="17"/>
        <v>0</v>
      </c>
    </row>
    <row r="114" spans="1:8" ht="15.75" hidden="1">
      <c r="A114" s="112">
        <f t="shared" si="11"/>
        <v>74</v>
      </c>
      <c r="B114" s="130" t="s">
        <v>212</v>
      </c>
      <c r="C114" s="124" t="s">
        <v>281</v>
      </c>
      <c r="D114" s="124" t="s">
        <v>108</v>
      </c>
      <c r="E114" s="124" t="s">
        <v>213</v>
      </c>
      <c r="F114" s="287">
        <f>F115</f>
        <v>0</v>
      </c>
      <c r="G114" s="287">
        <f t="shared" si="17"/>
        <v>0</v>
      </c>
      <c r="H114" s="287">
        <f t="shared" si="17"/>
        <v>0</v>
      </c>
    </row>
    <row r="115" spans="1:8" ht="47.25" hidden="1">
      <c r="A115" s="112">
        <f t="shared" si="11"/>
        <v>75</v>
      </c>
      <c r="B115" s="155" t="s">
        <v>214</v>
      </c>
      <c r="C115" s="124" t="s">
        <v>281</v>
      </c>
      <c r="D115" s="124" t="s">
        <v>108</v>
      </c>
      <c r="E115" s="124" t="s">
        <v>215</v>
      </c>
      <c r="F115" s="287">
        <f>пр№6!G26</f>
        <v>0</v>
      </c>
      <c r="G115" s="287">
        <f>'[1]пр№6 ведомст'!H22</f>
        <v>0</v>
      </c>
      <c r="H115" s="287">
        <f>'[1]пр№6 ведомст'!I22</f>
        <v>0</v>
      </c>
    </row>
    <row r="116" spans="1:8" ht="47.25">
      <c r="A116" s="112">
        <f t="shared" si="11"/>
        <v>76</v>
      </c>
      <c r="B116" s="130" t="s">
        <v>289</v>
      </c>
      <c r="C116" s="126" t="s">
        <v>290</v>
      </c>
      <c r="D116" s="172" t="s">
        <v>266</v>
      </c>
      <c r="E116" s="173"/>
      <c r="F116" s="266">
        <f>F117+F122+F127+F132+F137+F142+F147+F152+F157+F162</f>
        <v>3371866</v>
      </c>
      <c r="G116" s="266">
        <f>G117+G122+G127+G132+G137+G142+G147+G152+G157+G162</f>
        <v>851389</v>
      </c>
      <c r="H116" s="266">
        <f>H117+H122+H127+H132+H137+H142+H147+H152+H157+H162</f>
        <v>761932</v>
      </c>
    </row>
    <row r="117" spans="1:8" ht="78.75">
      <c r="A117" s="112">
        <f t="shared" si="11"/>
        <v>77</v>
      </c>
      <c r="B117" s="130" t="s">
        <v>381</v>
      </c>
      <c r="C117" s="184" t="s">
        <v>337</v>
      </c>
      <c r="D117" s="172" t="s">
        <v>266</v>
      </c>
      <c r="E117" s="173"/>
      <c r="F117" s="266">
        <f>F119</f>
        <v>6185</v>
      </c>
      <c r="G117" s="266">
        <f>G119</f>
        <v>6770</v>
      </c>
      <c r="H117" s="266">
        <f>H119</f>
        <v>0</v>
      </c>
    </row>
    <row r="118" spans="1:8" ht="31.5">
      <c r="A118" s="112">
        <f t="shared" si="11"/>
        <v>78</v>
      </c>
      <c r="B118" s="174" t="s">
        <v>333</v>
      </c>
      <c r="C118" s="184" t="s">
        <v>337</v>
      </c>
      <c r="D118" s="172" t="s">
        <v>309</v>
      </c>
      <c r="E118" s="173"/>
      <c r="F118" s="266">
        <f aca="true" t="shared" si="18" ref="F118:H120">F119</f>
        <v>6185</v>
      </c>
      <c r="G118" s="266">
        <f t="shared" si="18"/>
        <v>6770</v>
      </c>
      <c r="H118" s="266">
        <f t="shared" si="18"/>
        <v>0</v>
      </c>
    </row>
    <row r="119" spans="1:8" ht="31.5">
      <c r="A119" s="112">
        <f t="shared" si="11"/>
        <v>79</v>
      </c>
      <c r="B119" s="174" t="s">
        <v>294</v>
      </c>
      <c r="C119" s="184" t="s">
        <v>337</v>
      </c>
      <c r="D119" s="172" t="s">
        <v>95</v>
      </c>
      <c r="E119" s="173"/>
      <c r="F119" s="266">
        <f t="shared" si="18"/>
        <v>6185</v>
      </c>
      <c r="G119" s="266">
        <f t="shared" si="18"/>
        <v>6770</v>
      </c>
      <c r="H119" s="266">
        <f t="shared" si="18"/>
        <v>0</v>
      </c>
    </row>
    <row r="120" spans="1:8" ht="15.75">
      <c r="A120" s="112">
        <f t="shared" si="11"/>
        <v>80</v>
      </c>
      <c r="B120" s="174" t="s">
        <v>226</v>
      </c>
      <c r="C120" s="184" t="s">
        <v>337</v>
      </c>
      <c r="D120" s="172">
        <v>240</v>
      </c>
      <c r="E120" s="173" t="s">
        <v>227</v>
      </c>
      <c r="F120" s="282">
        <f>F121</f>
        <v>6185</v>
      </c>
      <c r="G120" s="282">
        <f t="shared" si="18"/>
        <v>6770</v>
      </c>
      <c r="H120" s="282">
        <f t="shared" si="18"/>
        <v>0</v>
      </c>
    </row>
    <row r="121" spans="1:8" ht="15.75">
      <c r="A121" s="112">
        <f t="shared" si="11"/>
        <v>81</v>
      </c>
      <c r="B121" s="185" t="s">
        <v>228</v>
      </c>
      <c r="C121" s="186" t="s">
        <v>337</v>
      </c>
      <c r="D121" s="187">
        <v>240</v>
      </c>
      <c r="E121" s="188" t="s">
        <v>229</v>
      </c>
      <c r="F121" s="272">
        <f>пр№6!G93</f>
        <v>6185</v>
      </c>
      <c r="G121" s="272">
        <f>пр№6!H93</f>
        <v>6770</v>
      </c>
      <c r="H121" s="272">
        <f>пр№6!I93</f>
        <v>0</v>
      </c>
    </row>
    <row r="122" spans="1:8" ht="47.25">
      <c r="A122" s="112">
        <f t="shared" si="11"/>
        <v>82</v>
      </c>
      <c r="B122" s="130" t="s">
        <v>291</v>
      </c>
      <c r="C122" s="124" t="s">
        <v>292</v>
      </c>
      <c r="D122" s="124"/>
      <c r="E122" s="189" t="s">
        <v>266</v>
      </c>
      <c r="F122" s="287">
        <f>F123</f>
        <v>500386</v>
      </c>
      <c r="G122" s="287">
        <f>G123</f>
        <v>500387.74</v>
      </c>
      <c r="H122" s="287">
        <f>H123</f>
        <v>500387.74</v>
      </c>
    </row>
    <row r="123" spans="1:8" ht="78.75">
      <c r="A123" s="112">
        <f t="shared" si="11"/>
        <v>83</v>
      </c>
      <c r="B123" s="123" t="s">
        <v>278</v>
      </c>
      <c r="C123" s="124" t="s">
        <v>292</v>
      </c>
      <c r="D123" s="124" t="s">
        <v>90</v>
      </c>
      <c r="E123" s="189" t="s">
        <v>266</v>
      </c>
      <c r="F123" s="287">
        <f>F124</f>
        <v>500386</v>
      </c>
      <c r="G123" s="287">
        <f aca="true" t="shared" si="19" ref="G123:H125">G124</f>
        <v>500387.74</v>
      </c>
      <c r="H123" s="287">
        <f t="shared" si="19"/>
        <v>500387.74</v>
      </c>
    </row>
    <row r="124" spans="1:8" ht="47.25">
      <c r="A124" s="112">
        <f t="shared" si="11"/>
        <v>84</v>
      </c>
      <c r="B124" s="123" t="s">
        <v>279</v>
      </c>
      <c r="C124" s="124" t="s">
        <v>292</v>
      </c>
      <c r="D124" s="124" t="s">
        <v>108</v>
      </c>
      <c r="E124" s="124"/>
      <c r="F124" s="287">
        <f>F125</f>
        <v>500386</v>
      </c>
      <c r="G124" s="287">
        <f t="shared" si="19"/>
        <v>500387.74</v>
      </c>
      <c r="H124" s="287">
        <f t="shared" si="19"/>
        <v>500387.74</v>
      </c>
    </row>
    <row r="125" spans="1:8" ht="15.75">
      <c r="A125" s="112">
        <f t="shared" si="11"/>
        <v>85</v>
      </c>
      <c r="B125" s="130" t="s">
        <v>212</v>
      </c>
      <c r="C125" s="124" t="s">
        <v>292</v>
      </c>
      <c r="D125" s="124" t="s">
        <v>108</v>
      </c>
      <c r="E125" s="124" t="s">
        <v>213</v>
      </c>
      <c r="F125" s="287">
        <f>F126</f>
        <v>500386</v>
      </c>
      <c r="G125" s="287">
        <f t="shared" si="19"/>
        <v>500387.74</v>
      </c>
      <c r="H125" s="287">
        <f t="shared" si="19"/>
        <v>500387.74</v>
      </c>
    </row>
    <row r="126" spans="1:8" ht="54" customHeight="1">
      <c r="A126" s="112">
        <f t="shared" si="11"/>
        <v>86</v>
      </c>
      <c r="B126" s="130" t="s">
        <v>288</v>
      </c>
      <c r="C126" s="124" t="s">
        <v>292</v>
      </c>
      <c r="D126" s="124" t="s">
        <v>108</v>
      </c>
      <c r="E126" s="124" t="s">
        <v>219</v>
      </c>
      <c r="F126" s="287">
        <f>пр№6!G38</f>
        <v>500386</v>
      </c>
      <c r="G126" s="287">
        <f>пр№6!H38</f>
        <v>500387.74</v>
      </c>
      <c r="H126" s="287">
        <f>пр№6!I38</f>
        <v>500387.74</v>
      </c>
    </row>
    <row r="127" spans="1:8" ht="47.25">
      <c r="A127" s="112">
        <f t="shared" si="11"/>
        <v>87</v>
      </c>
      <c r="B127" s="130" t="s">
        <v>291</v>
      </c>
      <c r="C127" s="184" t="s">
        <v>292</v>
      </c>
      <c r="D127" s="172"/>
      <c r="E127" s="173"/>
      <c r="F127" s="266">
        <f>F128</f>
        <v>448136.74</v>
      </c>
      <c r="G127" s="266">
        <f>G128</f>
        <v>0</v>
      </c>
      <c r="H127" s="266">
        <f>H128</f>
        <v>0</v>
      </c>
    </row>
    <row r="128" spans="1:8" ht="31.5">
      <c r="A128" s="112">
        <f t="shared" si="11"/>
        <v>88</v>
      </c>
      <c r="B128" s="174" t="s">
        <v>333</v>
      </c>
      <c r="C128" s="184" t="s">
        <v>292</v>
      </c>
      <c r="D128" s="172">
        <v>200</v>
      </c>
      <c r="E128" s="173"/>
      <c r="F128" s="266">
        <f aca="true" t="shared" si="20" ref="F128:H130">F129</f>
        <v>448136.74</v>
      </c>
      <c r="G128" s="266">
        <f t="shared" si="20"/>
        <v>0</v>
      </c>
      <c r="H128" s="266">
        <f t="shared" si="20"/>
        <v>0</v>
      </c>
    </row>
    <row r="129" spans="1:8" ht="31.5">
      <c r="A129" s="112">
        <f t="shared" si="11"/>
        <v>89</v>
      </c>
      <c r="B129" s="174" t="s">
        <v>294</v>
      </c>
      <c r="C129" s="184" t="s">
        <v>292</v>
      </c>
      <c r="D129" s="172">
        <v>240</v>
      </c>
      <c r="E129" s="173"/>
      <c r="F129" s="266">
        <f t="shared" si="20"/>
        <v>448136.74</v>
      </c>
      <c r="G129" s="266">
        <f t="shared" si="20"/>
        <v>0</v>
      </c>
      <c r="H129" s="266">
        <f t="shared" si="20"/>
        <v>0</v>
      </c>
    </row>
    <row r="130" spans="1:8" ht="15.75">
      <c r="A130" s="112">
        <f t="shared" si="11"/>
        <v>90</v>
      </c>
      <c r="B130" s="130" t="s">
        <v>212</v>
      </c>
      <c r="C130" s="184" t="s">
        <v>292</v>
      </c>
      <c r="D130" s="172">
        <v>240</v>
      </c>
      <c r="E130" s="173" t="s">
        <v>213</v>
      </c>
      <c r="F130" s="266">
        <f t="shared" si="20"/>
        <v>448136.74</v>
      </c>
      <c r="G130" s="266">
        <f t="shared" si="20"/>
        <v>0</v>
      </c>
      <c r="H130" s="266">
        <f t="shared" si="20"/>
        <v>0</v>
      </c>
    </row>
    <row r="131" spans="1:8" ht="63">
      <c r="A131" s="112">
        <f t="shared" si="11"/>
        <v>91</v>
      </c>
      <c r="B131" s="130" t="s">
        <v>218</v>
      </c>
      <c r="C131" s="184" t="s">
        <v>292</v>
      </c>
      <c r="D131" s="172">
        <v>240</v>
      </c>
      <c r="E131" s="173" t="s">
        <v>219</v>
      </c>
      <c r="F131" s="266">
        <f>пр№6!G40</f>
        <v>448136.74</v>
      </c>
      <c r="G131" s="266">
        <f>пр№6!H40</f>
        <v>0</v>
      </c>
      <c r="H131" s="266">
        <f>пр№6!I40</f>
        <v>0</v>
      </c>
    </row>
    <row r="132" spans="1:8" ht="47.25" hidden="1">
      <c r="A132" s="112">
        <f t="shared" si="11"/>
        <v>92</v>
      </c>
      <c r="B132" s="121" t="s">
        <v>307</v>
      </c>
      <c r="C132" s="184" t="s">
        <v>308</v>
      </c>
      <c r="D132" s="172"/>
      <c r="E132" s="173"/>
      <c r="F132" s="266">
        <f>F133</f>
        <v>0</v>
      </c>
      <c r="G132" s="266">
        <f aca="true" t="shared" si="21" ref="G132:H135">G133</f>
        <v>0</v>
      </c>
      <c r="H132" s="266">
        <f t="shared" si="21"/>
        <v>0</v>
      </c>
    </row>
    <row r="133" spans="1:8" ht="31.5" hidden="1">
      <c r="A133" s="112">
        <f t="shared" si="11"/>
        <v>93</v>
      </c>
      <c r="B133" s="174" t="s">
        <v>333</v>
      </c>
      <c r="C133" s="184" t="s">
        <v>308</v>
      </c>
      <c r="D133" s="172">
        <v>200</v>
      </c>
      <c r="E133" s="173"/>
      <c r="F133" s="266">
        <f>F134</f>
        <v>0</v>
      </c>
      <c r="G133" s="266">
        <f t="shared" si="21"/>
        <v>0</v>
      </c>
      <c r="H133" s="266">
        <f t="shared" si="21"/>
        <v>0</v>
      </c>
    </row>
    <row r="134" spans="1:8" ht="31.5" hidden="1">
      <c r="A134" s="112">
        <f t="shared" si="11"/>
        <v>94</v>
      </c>
      <c r="B134" s="174" t="s">
        <v>294</v>
      </c>
      <c r="C134" s="184" t="s">
        <v>308</v>
      </c>
      <c r="D134" s="172">
        <v>240</v>
      </c>
      <c r="E134" s="173"/>
      <c r="F134" s="266">
        <f>F135</f>
        <v>0</v>
      </c>
      <c r="G134" s="266">
        <f t="shared" si="21"/>
        <v>0</v>
      </c>
      <c r="H134" s="266">
        <f t="shared" si="21"/>
        <v>0</v>
      </c>
    </row>
    <row r="135" spans="1:8" ht="15.75" hidden="1">
      <c r="A135" s="112">
        <f t="shared" si="11"/>
        <v>95</v>
      </c>
      <c r="B135" s="130" t="s">
        <v>212</v>
      </c>
      <c r="C135" s="184" t="s">
        <v>308</v>
      </c>
      <c r="D135" s="172">
        <v>240</v>
      </c>
      <c r="E135" s="173" t="s">
        <v>213</v>
      </c>
      <c r="F135" s="266">
        <f>F136</f>
        <v>0</v>
      </c>
      <c r="G135" s="266">
        <f t="shared" si="21"/>
        <v>0</v>
      </c>
      <c r="H135" s="266">
        <f t="shared" si="21"/>
        <v>0</v>
      </c>
    </row>
    <row r="136" spans="1:8" ht="63" hidden="1">
      <c r="A136" s="112">
        <f t="shared" si="11"/>
        <v>96</v>
      </c>
      <c r="B136" s="130" t="s">
        <v>218</v>
      </c>
      <c r="C136" s="184" t="s">
        <v>308</v>
      </c>
      <c r="D136" s="172">
        <v>240</v>
      </c>
      <c r="E136" s="173" t="s">
        <v>219</v>
      </c>
      <c r="F136" s="266">
        <f>пр№6!G57</f>
        <v>0</v>
      </c>
      <c r="G136" s="266">
        <f>пр№6!H57</f>
        <v>0</v>
      </c>
      <c r="H136" s="266">
        <f>пр№6!I57</f>
        <v>0</v>
      </c>
    </row>
    <row r="137" spans="1:8" ht="47.25">
      <c r="A137" s="112">
        <v>92</v>
      </c>
      <c r="B137" s="130" t="s">
        <v>291</v>
      </c>
      <c r="C137" s="184" t="s">
        <v>292</v>
      </c>
      <c r="D137" s="184"/>
      <c r="E137" s="184"/>
      <c r="F137" s="263">
        <f>F140</f>
        <v>4000</v>
      </c>
      <c r="G137" s="263">
        <f>G140</f>
        <v>0</v>
      </c>
      <c r="H137" s="263">
        <f>H140</f>
        <v>0</v>
      </c>
    </row>
    <row r="138" spans="1:8" ht="15.75">
      <c r="A138" s="112">
        <f aca="true" t="shared" si="22" ref="A138:A201">A137+1</f>
        <v>93</v>
      </c>
      <c r="B138" s="128" t="s">
        <v>295</v>
      </c>
      <c r="C138" s="184" t="s">
        <v>292</v>
      </c>
      <c r="D138" s="184" t="s">
        <v>296</v>
      </c>
      <c r="E138" s="184"/>
      <c r="F138" s="263">
        <f aca="true" t="shared" si="23" ref="F138:H140">F139</f>
        <v>4000</v>
      </c>
      <c r="G138" s="263">
        <f t="shared" si="23"/>
        <v>0</v>
      </c>
      <c r="H138" s="263">
        <f t="shared" si="23"/>
        <v>0</v>
      </c>
    </row>
    <row r="139" spans="1:8" ht="15.75">
      <c r="A139" s="112">
        <f t="shared" si="22"/>
        <v>94</v>
      </c>
      <c r="B139" s="128" t="s">
        <v>297</v>
      </c>
      <c r="C139" s="184" t="s">
        <v>292</v>
      </c>
      <c r="D139" s="184" t="s">
        <v>298</v>
      </c>
      <c r="E139" s="184"/>
      <c r="F139" s="263">
        <f t="shared" si="23"/>
        <v>4000</v>
      </c>
      <c r="G139" s="263">
        <f t="shared" si="23"/>
        <v>0</v>
      </c>
      <c r="H139" s="263">
        <f t="shared" si="23"/>
        <v>0</v>
      </c>
    </row>
    <row r="140" spans="1:8" ht="15.75">
      <c r="A140" s="112">
        <f t="shared" si="22"/>
        <v>95</v>
      </c>
      <c r="B140" s="130" t="s">
        <v>212</v>
      </c>
      <c r="C140" s="184" t="s">
        <v>292</v>
      </c>
      <c r="D140" s="184" t="s">
        <v>298</v>
      </c>
      <c r="E140" s="184" t="s">
        <v>213</v>
      </c>
      <c r="F140" s="263">
        <f t="shared" si="23"/>
        <v>4000</v>
      </c>
      <c r="G140" s="263">
        <f t="shared" si="23"/>
        <v>0</v>
      </c>
      <c r="H140" s="263">
        <f t="shared" si="23"/>
        <v>0</v>
      </c>
    </row>
    <row r="141" spans="1:8" ht="63">
      <c r="A141" s="112">
        <f t="shared" si="22"/>
        <v>96</v>
      </c>
      <c r="B141" s="130" t="s">
        <v>218</v>
      </c>
      <c r="C141" s="184" t="s">
        <v>292</v>
      </c>
      <c r="D141" s="184" t="s">
        <v>298</v>
      </c>
      <c r="E141" s="184" t="s">
        <v>219</v>
      </c>
      <c r="F141" s="263">
        <f>пр№6!G42</f>
        <v>4000</v>
      </c>
      <c r="G141" s="263">
        <f>пр№6!H42</f>
        <v>0</v>
      </c>
      <c r="H141" s="263">
        <f>пр№6!I42</f>
        <v>0</v>
      </c>
    </row>
    <row r="142" spans="1:8" ht="94.5">
      <c r="A142" s="112">
        <f t="shared" si="22"/>
        <v>97</v>
      </c>
      <c r="B142" s="155" t="s">
        <v>299</v>
      </c>
      <c r="C142" s="124" t="s">
        <v>300</v>
      </c>
      <c r="D142" s="124" t="s">
        <v>266</v>
      </c>
      <c r="E142" s="124" t="s">
        <v>266</v>
      </c>
      <c r="F142" s="287">
        <f aca="true" t="shared" si="24" ref="F142:H145">F143</f>
        <v>620000</v>
      </c>
      <c r="G142" s="287">
        <f t="shared" si="24"/>
        <v>0</v>
      </c>
      <c r="H142" s="287">
        <f t="shared" si="24"/>
        <v>0</v>
      </c>
    </row>
    <row r="143" spans="1:8" ht="78.75">
      <c r="A143" s="112">
        <f t="shared" si="22"/>
        <v>98</v>
      </c>
      <c r="B143" s="123" t="s">
        <v>278</v>
      </c>
      <c r="C143" s="124" t="s">
        <v>300</v>
      </c>
      <c r="D143" s="124" t="s">
        <v>90</v>
      </c>
      <c r="E143" s="124" t="s">
        <v>266</v>
      </c>
      <c r="F143" s="287">
        <f t="shared" si="24"/>
        <v>620000</v>
      </c>
      <c r="G143" s="287">
        <f t="shared" si="24"/>
        <v>0</v>
      </c>
      <c r="H143" s="287">
        <f t="shared" si="24"/>
        <v>0</v>
      </c>
    </row>
    <row r="144" spans="1:8" ht="47.25">
      <c r="A144" s="112">
        <f t="shared" si="22"/>
        <v>99</v>
      </c>
      <c r="B144" s="123" t="s">
        <v>279</v>
      </c>
      <c r="C144" s="124" t="s">
        <v>300</v>
      </c>
      <c r="D144" s="124" t="s">
        <v>108</v>
      </c>
      <c r="E144" s="124"/>
      <c r="F144" s="287">
        <f t="shared" si="24"/>
        <v>620000</v>
      </c>
      <c r="G144" s="287">
        <f t="shared" si="24"/>
        <v>0</v>
      </c>
      <c r="H144" s="287">
        <f t="shared" si="24"/>
        <v>0</v>
      </c>
    </row>
    <row r="145" spans="1:8" ht="15.75">
      <c r="A145" s="112">
        <f t="shared" si="22"/>
        <v>100</v>
      </c>
      <c r="B145" s="130" t="s">
        <v>212</v>
      </c>
      <c r="C145" s="124" t="s">
        <v>300</v>
      </c>
      <c r="D145" s="124" t="s">
        <v>108</v>
      </c>
      <c r="E145" s="124" t="s">
        <v>213</v>
      </c>
      <c r="F145" s="287">
        <f>F146</f>
        <v>620000</v>
      </c>
      <c r="G145" s="287">
        <f t="shared" si="24"/>
        <v>0</v>
      </c>
      <c r="H145" s="287">
        <f t="shared" si="24"/>
        <v>0</v>
      </c>
    </row>
    <row r="146" spans="1:8" ht="78.75">
      <c r="A146" s="112">
        <f t="shared" si="22"/>
        <v>101</v>
      </c>
      <c r="B146" s="130" t="s">
        <v>288</v>
      </c>
      <c r="C146" s="124" t="s">
        <v>300</v>
      </c>
      <c r="D146" s="124" t="s">
        <v>108</v>
      </c>
      <c r="E146" s="124" t="s">
        <v>219</v>
      </c>
      <c r="F146" s="287">
        <f>пр№6!G45</f>
        <v>620000</v>
      </c>
      <c r="G146" s="287">
        <f>пр№6!H45</f>
        <v>0</v>
      </c>
      <c r="H146" s="287">
        <f>пр№6!I45</f>
        <v>0</v>
      </c>
    </row>
    <row r="147" spans="1:8" ht="63">
      <c r="A147" s="112">
        <f t="shared" si="22"/>
        <v>102</v>
      </c>
      <c r="B147" s="121" t="s">
        <v>301</v>
      </c>
      <c r="C147" s="184" t="s">
        <v>302</v>
      </c>
      <c r="D147" s="172" t="s">
        <v>266</v>
      </c>
      <c r="E147" s="173"/>
      <c r="F147" s="266">
        <f>F148</f>
        <v>30000</v>
      </c>
      <c r="G147" s="266">
        <v>0</v>
      </c>
      <c r="H147" s="266">
        <v>0</v>
      </c>
    </row>
    <row r="148" spans="1:8" ht="78.75">
      <c r="A148" s="112">
        <f t="shared" si="22"/>
        <v>103</v>
      </c>
      <c r="B148" s="123" t="s">
        <v>278</v>
      </c>
      <c r="C148" s="184" t="s">
        <v>302</v>
      </c>
      <c r="D148" s="172">
        <v>100</v>
      </c>
      <c r="E148" s="173"/>
      <c r="F148" s="266">
        <f>F149</f>
        <v>30000</v>
      </c>
      <c r="G148" s="266">
        <f>G149</f>
        <v>0</v>
      </c>
      <c r="H148" s="266">
        <f>H149</f>
        <v>0</v>
      </c>
    </row>
    <row r="149" spans="1:8" ht="47.25">
      <c r="A149" s="112">
        <f t="shared" si="22"/>
        <v>104</v>
      </c>
      <c r="B149" s="123" t="s">
        <v>279</v>
      </c>
      <c r="C149" s="184" t="s">
        <v>302</v>
      </c>
      <c r="D149" s="172">
        <v>120</v>
      </c>
      <c r="E149" s="173" t="s">
        <v>213</v>
      </c>
      <c r="F149" s="266">
        <f>F150</f>
        <v>30000</v>
      </c>
      <c r="G149" s="266">
        <f>G147</f>
        <v>0</v>
      </c>
      <c r="H149" s="266">
        <f>H147</f>
        <v>0</v>
      </c>
    </row>
    <row r="150" spans="1:8" ht="15.75">
      <c r="A150" s="112">
        <f t="shared" si="22"/>
        <v>105</v>
      </c>
      <c r="B150" s="130" t="s">
        <v>212</v>
      </c>
      <c r="C150" s="184" t="s">
        <v>302</v>
      </c>
      <c r="D150" s="172">
        <v>120</v>
      </c>
      <c r="E150" s="173" t="s">
        <v>213</v>
      </c>
      <c r="F150" s="266">
        <f>F151</f>
        <v>30000</v>
      </c>
      <c r="G150" s="266">
        <f>G148</f>
        <v>0</v>
      </c>
      <c r="H150" s="266">
        <f>H148</f>
        <v>0</v>
      </c>
    </row>
    <row r="151" spans="1:8" ht="78.75">
      <c r="A151" s="112">
        <f t="shared" si="22"/>
        <v>106</v>
      </c>
      <c r="B151" s="130" t="s">
        <v>288</v>
      </c>
      <c r="C151" s="186" t="s">
        <v>302</v>
      </c>
      <c r="D151" s="187">
        <v>120</v>
      </c>
      <c r="E151" s="190" t="s">
        <v>219</v>
      </c>
      <c r="F151" s="282">
        <f>пр№6!G48</f>
        <v>30000</v>
      </c>
      <c r="G151" s="282">
        <f>'[1]пр№6 ведомст'!H44</f>
        <v>0</v>
      </c>
      <c r="H151" s="282">
        <f>'[1]пр№6 ведомст'!I44</f>
        <v>0</v>
      </c>
    </row>
    <row r="152" spans="1:8" ht="78.75">
      <c r="A152" s="112">
        <f t="shared" si="22"/>
        <v>107</v>
      </c>
      <c r="B152" s="121" t="s">
        <v>303</v>
      </c>
      <c r="C152" s="124" t="s">
        <v>304</v>
      </c>
      <c r="D152" s="124" t="s">
        <v>266</v>
      </c>
      <c r="E152" s="124" t="s">
        <v>266</v>
      </c>
      <c r="F152" s="287">
        <f aca="true" t="shared" si="25" ref="F152:H155">F153</f>
        <v>1052727.66</v>
      </c>
      <c r="G152" s="287">
        <f t="shared" si="25"/>
        <v>0</v>
      </c>
      <c r="H152" s="287">
        <f t="shared" si="25"/>
        <v>260444.26</v>
      </c>
    </row>
    <row r="153" spans="1:8" ht="78.75">
      <c r="A153" s="112">
        <f t="shared" si="22"/>
        <v>108</v>
      </c>
      <c r="B153" s="123" t="s">
        <v>278</v>
      </c>
      <c r="C153" s="124" t="s">
        <v>304</v>
      </c>
      <c r="D153" s="124" t="s">
        <v>90</v>
      </c>
      <c r="E153" s="124" t="s">
        <v>266</v>
      </c>
      <c r="F153" s="287">
        <f t="shared" si="25"/>
        <v>1052727.66</v>
      </c>
      <c r="G153" s="287">
        <f t="shared" si="25"/>
        <v>0</v>
      </c>
      <c r="H153" s="287">
        <f t="shared" si="25"/>
        <v>260444.26</v>
      </c>
    </row>
    <row r="154" spans="1:8" ht="47.25">
      <c r="A154" s="112">
        <f t="shared" si="22"/>
        <v>109</v>
      </c>
      <c r="B154" s="123" t="s">
        <v>279</v>
      </c>
      <c r="C154" s="124" t="s">
        <v>304</v>
      </c>
      <c r="D154" s="124" t="s">
        <v>108</v>
      </c>
      <c r="E154" s="124"/>
      <c r="F154" s="287">
        <f>F155</f>
        <v>1052727.66</v>
      </c>
      <c r="G154" s="287">
        <f t="shared" si="25"/>
        <v>0</v>
      </c>
      <c r="H154" s="287">
        <f t="shared" si="25"/>
        <v>260444.26</v>
      </c>
    </row>
    <row r="155" spans="1:256" ht="15.75">
      <c r="A155" s="112">
        <f t="shared" si="22"/>
        <v>110</v>
      </c>
      <c r="B155" s="130" t="s">
        <v>212</v>
      </c>
      <c r="C155" s="124" t="s">
        <v>304</v>
      </c>
      <c r="D155" s="124" t="s">
        <v>108</v>
      </c>
      <c r="E155" s="124" t="s">
        <v>213</v>
      </c>
      <c r="F155" s="287">
        <f>F156</f>
        <v>1052727.66</v>
      </c>
      <c r="G155" s="287">
        <f t="shared" si="25"/>
        <v>0</v>
      </c>
      <c r="H155" s="287">
        <f t="shared" si="25"/>
        <v>260444.26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78.75">
      <c r="A156" s="112">
        <f t="shared" si="22"/>
        <v>111</v>
      </c>
      <c r="B156" s="130" t="s">
        <v>288</v>
      </c>
      <c r="C156" s="124" t="s">
        <v>304</v>
      </c>
      <c r="D156" s="124" t="s">
        <v>108</v>
      </c>
      <c r="E156" s="124" t="s">
        <v>219</v>
      </c>
      <c r="F156" s="287">
        <f>пр№6!G51</f>
        <v>1052727.66</v>
      </c>
      <c r="G156" s="287">
        <f>пр№6!H51</f>
        <v>0</v>
      </c>
      <c r="H156" s="287">
        <f>пр№6!I51</f>
        <v>260444.26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8" ht="63">
      <c r="A157" s="112">
        <f t="shared" si="22"/>
        <v>112</v>
      </c>
      <c r="B157" s="121" t="s">
        <v>305</v>
      </c>
      <c r="C157" s="184" t="s">
        <v>306</v>
      </c>
      <c r="D157" s="172"/>
      <c r="E157" s="173"/>
      <c r="F157" s="266">
        <f aca="true" t="shared" si="26" ref="F157:H158">F158</f>
        <v>709330.6</v>
      </c>
      <c r="G157" s="266">
        <f t="shared" si="26"/>
        <v>343131.26</v>
      </c>
      <c r="H157" s="266">
        <f t="shared" si="26"/>
        <v>0</v>
      </c>
    </row>
    <row r="158" spans="1:8" ht="31.5">
      <c r="A158" s="112">
        <f t="shared" si="22"/>
        <v>113</v>
      </c>
      <c r="B158" s="174" t="s">
        <v>333</v>
      </c>
      <c r="C158" s="184" t="s">
        <v>306</v>
      </c>
      <c r="D158" s="172">
        <v>200</v>
      </c>
      <c r="E158" s="173"/>
      <c r="F158" s="266">
        <f t="shared" si="26"/>
        <v>709330.6</v>
      </c>
      <c r="G158" s="266">
        <f t="shared" si="26"/>
        <v>343131.26</v>
      </c>
      <c r="H158" s="266">
        <f t="shared" si="26"/>
        <v>0</v>
      </c>
    </row>
    <row r="159" spans="1:8" ht="31.5">
      <c r="A159" s="112">
        <f t="shared" si="22"/>
        <v>114</v>
      </c>
      <c r="B159" s="174" t="s">
        <v>294</v>
      </c>
      <c r="C159" s="184" t="s">
        <v>306</v>
      </c>
      <c r="D159" s="172">
        <v>240</v>
      </c>
      <c r="E159" s="175"/>
      <c r="F159" s="266">
        <f>пр№6!G54</f>
        <v>709330.6</v>
      </c>
      <c r="G159" s="266">
        <f>пр№6!H54</f>
        <v>343131.26</v>
      </c>
      <c r="H159" s="266">
        <f>пр№6!I54</f>
        <v>0</v>
      </c>
    </row>
    <row r="160" spans="1:8" ht="15.75">
      <c r="A160" s="112">
        <f t="shared" si="22"/>
        <v>115</v>
      </c>
      <c r="B160" s="130" t="s">
        <v>212</v>
      </c>
      <c r="C160" s="184" t="s">
        <v>306</v>
      </c>
      <c r="D160" s="172">
        <v>240</v>
      </c>
      <c r="E160" s="175" t="s">
        <v>219</v>
      </c>
      <c r="F160" s="266">
        <f>F161</f>
        <v>709330.6</v>
      </c>
      <c r="G160" s="266">
        <f>G161</f>
        <v>343131.26</v>
      </c>
      <c r="H160" s="266">
        <f>H161</f>
        <v>0</v>
      </c>
    </row>
    <row r="161" spans="1:256" ht="63">
      <c r="A161" s="112">
        <f t="shared" si="22"/>
        <v>116</v>
      </c>
      <c r="B161" s="130" t="s">
        <v>218</v>
      </c>
      <c r="C161" s="184" t="s">
        <v>306</v>
      </c>
      <c r="D161" s="172">
        <v>240</v>
      </c>
      <c r="E161" s="173" t="s">
        <v>219</v>
      </c>
      <c r="F161" s="266">
        <f>пр№6!G54</f>
        <v>709330.6</v>
      </c>
      <c r="G161" s="266">
        <f>пр№6!H54</f>
        <v>343131.26</v>
      </c>
      <c r="H161" s="266">
        <f>пр№6!I54</f>
        <v>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78.75">
      <c r="A162" s="112">
        <f t="shared" si="22"/>
        <v>117</v>
      </c>
      <c r="B162" s="130" t="s">
        <v>329</v>
      </c>
      <c r="C162" s="184" t="s">
        <v>330</v>
      </c>
      <c r="D162" s="172"/>
      <c r="E162" s="173"/>
      <c r="F162" s="266">
        <f>F164</f>
        <v>1100</v>
      </c>
      <c r="G162" s="266">
        <f>G164</f>
        <v>1100</v>
      </c>
      <c r="H162" s="266">
        <f>H164</f>
        <v>1100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31.5">
      <c r="A163" s="112">
        <f t="shared" si="22"/>
        <v>118</v>
      </c>
      <c r="B163" s="174" t="s">
        <v>333</v>
      </c>
      <c r="C163" s="184" t="s">
        <v>330</v>
      </c>
      <c r="D163" s="172">
        <v>200</v>
      </c>
      <c r="E163" s="173"/>
      <c r="F163" s="266">
        <f aca="true" t="shared" si="27" ref="F163:H165">F164</f>
        <v>1100</v>
      </c>
      <c r="G163" s="266">
        <f t="shared" si="27"/>
        <v>1100</v>
      </c>
      <c r="H163" s="266">
        <f t="shared" si="27"/>
        <v>1100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31.5">
      <c r="A164" s="112">
        <f t="shared" si="22"/>
        <v>119</v>
      </c>
      <c r="B164" s="174" t="s">
        <v>294</v>
      </c>
      <c r="C164" s="184" t="s">
        <v>330</v>
      </c>
      <c r="D164" s="172">
        <v>240</v>
      </c>
      <c r="E164" s="173"/>
      <c r="F164" s="266">
        <f t="shared" si="27"/>
        <v>1100</v>
      </c>
      <c r="G164" s="266">
        <f t="shared" si="27"/>
        <v>1100</v>
      </c>
      <c r="H164" s="266">
        <f t="shared" si="27"/>
        <v>1100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>
      <c r="A165" s="112">
        <f t="shared" si="22"/>
        <v>120</v>
      </c>
      <c r="B165" s="130" t="s">
        <v>212</v>
      </c>
      <c r="C165" s="184" t="s">
        <v>330</v>
      </c>
      <c r="D165" s="172">
        <v>240</v>
      </c>
      <c r="E165" s="173" t="s">
        <v>213</v>
      </c>
      <c r="F165" s="266">
        <f t="shared" si="27"/>
        <v>1100</v>
      </c>
      <c r="G165" s="266">
        <f t="shared" si="27"/>
        <v>1100</v>
      </c>
      <c r="H165" s="266">
        <f t="shared" si="27"/>
        <v>1100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8" ht="15.75">
      <c r="A166" s="112">
        <f t="shared" si="22"/>
        <v>121</v>
      </c>
      <c r="B166" s="130" t="s">
        <v>224</v>
      </c>
      <c r="C166" s="184" t="s">
        <v>330</v>
      </c>
      <c r="D166" s="172">
        <v>240</v>
      </c>
      <c r="E166" s="173" t="s">
        <v>225</v>
      </c>
      <c r="F166" s="266">
        <f>пр№6!G82</f>
        <v>1100</v>
      </c>
      <c r="G166" s="266">
        <f>пр№6!H82</f>
        <v>1100</v>
      </c>
      <c r="H166" s="266">
        <f>пр№6!I82</f>
        <v>1100</v>
      </c>
    </row>
    <row r="167" spans="1:8" ht="63">
      <c r="A167" s="112">
        <f t="shared" si="22"/>
        <v>122</v>
      </c>
      <c r="B167" s="127" t="s">
        <v>284</v>
      </c>
      <c r="C167" s="184" t="s">
        <v>285</v>
      </c>
      <c r="D167" s="172"/>
      <c r="E167" s="173"/>
      <c r="F167" s="266">
        <f aca="true" t="shared" si="28" ref="F167:H169">F168</f>
        <v>16800</v>
      </c>
      <c r="G167" s="266">
        <f t="shared" si="28"/>
        <v>16800</v>
      </c>
      <c r="H167" s="266">
        <f t="shared" si="28"/>
        <v>16800</v>
      </c>
    </row>
    <row r="168" spans="1:8" ht="78.75">
      <c r="A168" s="112">
        <f t="shared" si="22"/>
        <v>123</v>
      </c>
      <c r="B168" s="128" t="s">
        <v>278</v>
      </c>
      <c r="C168" s="184" t="s">
        <v>286</v>
      </c>
      <c r="D168" s="172" t="s">
        <v>90</v>
      </c>
      <c r="E168" s="173"/>
      <c r="F168" s="266">
        <f t="shared" si="28"/>
        <v>16800</v>
      </c>
      <c r="G168" s="266">
        <f t="shared" si="28"/>
        <v>16800</v>
      </c>
      <c r="H168" s="266">
        <f t="shared" si="28"/>
        <v>16800</v>
      </c>
    </row>
    <row r="169" spans="1:8" ht="31.5">
      <c r="A169" s="112">
        <f t="shared" si="22"/>
        <v>124</v>
      </c>
      <c r="B169" s="129" t="s">
        <v>287</v>
      </c>
      <c r="C169" s="184" t="s">
        <v>286</v>
      </c>
      <c r="D169" s="172" t="s">
        <v>108</v>
      </c>
      <c r="E169" s="173"/>
      <c r="F169" s="266">
        <f>F170</f>
        <v>16800</v>
      </c>
      <c r="G169" s="266">
        <f t="shared" si="28"/>
        <v>16800</v>
      </c>
      <c r="H169" s="266">
        <f t="shared" si="28"/>
        <v>16800</v>
      </c>
    </row>
    <row r="170" spans="1:8" ht="15.75">
      <c r="A170" s="112">
        <f t="shared" si="22"/>
        <v>125</v>
      </c>
      <c r="B170" s="130" t="s">
        <v>212</v>
      </c>
      <c r="C170" s="184" t="s">
        <v>286</v>
      </c>
      <c r="D170" s="172">
        <v>120</v>
      </c>
      <c r="E170" s="173" t="s">
        <v>213</v>
      </c>
      <c r="F170" s="266">
        <f>F171</f>
        <v>16800</v>
      </c>
      <c r="G170" s="266">
        <f>G171</f>
        <v>16800</v>
      </c>
      <c r="H170" s="266">
        <f>H171</f>
        <v>16800</v>
      </c>
    </row>
    <row r="171" spans="1:8" ht="63">
      <c r="A171" s="112">
        <f t="shared" si="22"/>
        <v>126</v>
      </c>
      <c r="B171" s="130" t="s">
        <v>216</v>
      </c>
      <c r="C171" s="184" t="s">
        <v>286</v>
      </c>
      <c r="D171" s="172">
        <v>120</v>
      </c>
      <c r="E171" s="173" t="s">
        <v>217</v>
      </c>
      <c r="F171" s="266">
        <f>пр№6!G32</f>
        <v>16800</v>
      </c>
      <c r="G171" s="266">
        <f>пр№6!H32</f>
        <v>16800</v>
      </c>
      <c r="H171" s="266">
        <f>пр№6!I32</f>
        <v>16800</v>
      </c>
    </row>
    <row r="172" spans="1:8" ht="126">
      <c r="A172" s="112">
        <f t="shared" si="22"/>
        <v>127</v>
      </c>
      <c r="B172" s="150" t="s">
        <v>335</v>
      </c>
      <c r="C172" s="191" t="s">
        <v>336</v>
      </c>
      <c r="D172" s="191"/>
      <c r="E172" s="191" t="s">
        <v>266</v>
      </c>
      <c r="F172" s="289">
        <f aca="true" t="shared" si="29" ref="F172:H175">F173</f>
        <v>50085</v>
      </c>
      <c r="G172" s="289">
        <f t="shared" si="29"/>
        <v>50085</v>
      </c>
      <c r="H172" s="289">
        <f t="shared" si="29"/>
        <v>0</v>
      </c>
    </row>
    <row r="173" spans="1:8" ht="78.75">
      <c r="A173" s="112">
        <f t="shared" si="22"/>
        <v>128</v>
      </c>
      <c r="B173" s="123" t="s">
        <v>278</v>
      </c>
      <c r="C173" s="191" t="s">
        <v>336</v>
      </c>
      <c r="D173" s="191" t="s">
        <v>90</v>
      </c>
      <c r="E173" s="191" t="s">
        <v>266</v>
      </c>
      <c r="F173" s="289">
        <f t="shared" si="29"/>
        <v>50085</v>
      </c>
      <c r="G173" s="289">
        <f t="shared" si="29"/>
        <v>50085</v>
      </c>
      <c r="H173" s="289">
        <f t="shared" si="29"/>
        <v>0</v>
      </c>
    </row>
    <row r="174" spans="1:8" ht="47.25">
      <c r="A174" s="112">
        <f t="shared" si="22"/>
        <v>129</v>
      </c>
      <c r="B174" s="123" t="s">
        <v>279</v>
      </c>
      <c r="C174" s="191" t="s">
        <v>336</v>
      </c>
      <c r="D174" s="191" t="s">
        <v>108</v>
      </c>
      <c r="E174" s="191"/>
      <c r="F174" s="289">
        <f>F175</f>
        <v>50085</v>
      </c>
      <c r="G174" s="289">
        <f t="shared" si="29"/>
        <v>50085</v>
      </c>
      <c r="H174" s="289">
        <f t="shared" si="29"/>
        <v>0</v>
      </c>
    </row>
    <row r="175" spans="1:8" ht="15.75">
      <c r="A175" s="112">
        <f t="shared" si="22"/>
        <v>130</v>
      </c>
      <c r="B175" s="192" t="s">
        <v>226</v>
      </c>
      <c r="C175" s="191" t="s">
        <v>336</v>
      </c>
      <c r="D175" s="191" t="s">
        <v>108</v>
      </c>
      <c r="E175" s="191" t="s">
        <v>227</v>
      </c>
      <c r="F175" s="289">
        <f>F176</f>
        <v>50085</v>
      </c>
      <c r="G175" s="289">
        <f t="shared" si="29"/>
        <v>50085</v>
      </c>
      <c r="H175" s="289">
        <f t="shared" si="29"/>
        <v>0</v>
      </c>
    </row>
    <row r="176" spans="1:8" ht="15.75">
      <c r="A176" s="112">
        <f t="shared" si="22"/>
        <v>131</v>
      </c>
      <c r="B176" s="130" t="s">
        <v>228</v>
      </c>
      <c r="C176" s="191" t="s">
        <v>336</v>
      </c>
      <c r="D176" s="193" t="s">
        <v>108</v>
      </c>
      <c r="E176" s="193" t="s">
        <v>229</v>
      </c>
      <c r="F176" s="290">
        <f>пр№6!G91</f>
        <v>50085</v>
      </c>
      <c r="G176" s="290">
        <f>пр№6!H91</f>
        <v>50085</v>
      </c>
      <c r="H176" s="290">
        <f>пр№6!I91</f>
        <v>0</v>
      </c>
    </row>
    <row r="177" spans="1:8" ht="31.5">
      <c r="A177" s="112">
        <f t="shared" si="22"/>
        <v>132</v>
      </c>
      <c r="B177" s="118" t="s">
        <v>310</v>
      </c>
      <c r="C177" s="194" t="s">
        <v>311</v>
      </c>
      <c r="D177" s="170"/>
      <c r="E177" s="171"/>
      <c r="F177" s="265">
        <f>F178+F183+F188</f>
        <v>742305</v>
      </c>
      <c r="G177" s="265">
        <f>G178+G183+G188</f>
        <v>526240</v>
      </c>
      <c r="H177" s="265">
        <f>H178+H183+H188</f>
        <v>526240</v>
      </c>
    </row>
    <row r="178" spans="1:8" ht="47.25">
      <c r="A178" s="112">
        <f t="shared" si="22"/>
        <v>133</v>
      </c>
      <c r="B178" s="134" t="s">
        <v>327</v>
      </c>
      <c r="C178" s="177">
        <v>9010080000</v>
      </c>
      <c r="D178" s="172"/>
      <c r="E178" s="173"/>
      <c r="F178" s="266">
        <f>F179</f>
        <v>10000</v>
      </c>
      <c r="G178" s="266">
        <f>G179</f>
        <v>10000</v>
      </c>
      <c r="H178" s="266">
        <f>H179</f>
        <v>10000</v>
      </c>
    </row>
    <row r="179" spans="1:8" ht="15.75">
      <c r="A179" s="112">
        <f t="shared" si="22"/>
        <v>134</v>
      </c>
      <c r="B179" s="132" t="s">
        <v>295</v>
      </c>
      <c r="C179" s="177">
        <v>9010080000</v>
      </c>
      <c r="D179" s="172">
        <v>800</v>
      </c>
      <c r="E179" s="173"/>
      <c r="F179" s="266">
        <f>F181</f>
        <v>10000</v>
      </c>
      <c r="G179" s="266">
        <f>G181</f>
        <v>10000</v>
      </c>
      <c r="H179" s="266">
        <f>H181</f>
        <v>10000</v>
      </c>
    </row>
    <row r="180" spans="1:8" ht="15.75">
      <c r="A180" s="112">
        <f t="shared" si="22"/>
        <v>135</v>
      </c>
      <c r="B180" s="143" t="s">
        <v>328</v>
      </c>
      <c r="C180" s="177">
        <v>9010080000</v>
      </c>
      <c r="D180" s="172">
        <v>870</v>
      </c>
      <c r="E180" s="175"/>
      <c r="F180" s="266">
        <f aca="true" t="shared" si="30" ref="F180:H181">F181</f>
        <v>10000</v>
      </c>
      <c r="G180" s="266">
        <f t="shared" si="30"/>
        <v>10000</v>
      </c>
      <c r="H180" s="266">
        <f t="shared" si="30"/>
        <v>10000</v>
      </c>
    </row>
    <row r="181" spans="1:8" ht="15.75">
      <c r="A181" s="112">
        <f t="shared" si="22"/>
        <v>136</v>
      </c>
      <c r="B181" s="130" t="s">
        <v>212</v>
      </c>
      <c r="C181" s="177">
        <v>9010080000</v>
      </c>
      <c r="D181" s="172">
        <v>870</v>
      </c>
      <c r="E181" s="175" t="s">
        <v>213</v>
      </c>
      <c r="F181" s="266">
        <f t="shared" si="30"/>
        <v>10000</v>
      </c>
      <c r="G181" s="266">
        <f t="shared" si="30"/>
        <v>10000</v>
      </c>
      <c r="H181" s="266">
        <f t="shared" si="30"/>
        <v>10000</v>
      </c>
    </row>
    <row r="182" spans="1:8" ht="15.75">
      <c r="A182" s="112">
        <f t="shared" si="22"/>
        <v>137</v>
      </c>
      <c r="B182" s="130" t="s">
        <v>222</v>
      </c>
      <c r="C182" s="177">
        <v>9010080000</v>
      </c>
      <c r="D182" s="172">
        <v>870</v>
      </c>
      <c r="E182" s="175" t="s">
        <v>223</v>
      </c>
      <c r="F182" s="266">
        <f>пр№6!G77</f>
        <v>10000</v>
      </c>
      <c r="G182" s="266">
        <f>пр№6!H77</f>
        <v>10000</v>
      </c>
      <c r="H182" s="266">
        <f>пр№6!I77</f>
        <v>10000</v>
      </c>
    </row>
    <row r="183" spans="1:8" ht="47.25">
      <c r="A183" s="112">
        <f t="shared" si="22"/>
        <v>138</v>
      </c>
      <c r="B183" s="141" t="s">
        <v>322</v>
      </c>
      <c r="C183" s="142" t="s">
        <v>323</v>
      </c>
      <c r="D183" s="142"/>
      <c r="E183" s="142"/>
      <c r="F183" s="278">
        <f aca="true" t="shared" si="31" ref="F183:H186">F184</f>
        <v>100000</v>
      </c>
      <c r="G183" s="278">
        <f t="shared" si="31"/>
        <v>0</v>
      </c>
      <c r="H183" s="278">
        <f t="shared" si="31"/>
        <v>0</v>
      </c>
    </row>
    <row r="184" spans="1:8" ht="31.5">
      <c r="A184" s="112">
        <f t="shared" si="22"/>
        <v>139</v>
      </c>
      <c r="B184" s="141" t="s">
        <v>324</v>
      </c>
      <c r="C184" s="142" t="s">
        <v>323</v>
      </c>
      <c r="D184" s="142" t="s">
        <v>296</v>
      </c>
      <c r="E184" s="142"/>
      <c r="F184" s="278">
        <f>F186</f>
        <v>100000</v>
      </c>
      <c r="G184" s="278">
        <f>G186</f>
        <v>0</v>
      </c>
      <c r="H184" s="278">
        <f>H186</f>
        <v>0</v>
      </c>
    </row>
    <row r="185" spans="1:8" ht="15.75">
      <c r="A185" s="112">
        <f t="shared" si="22"/>
        <v>140</v>
      </c>
      <c r="B185" s="141" t="s">
        <v>325</v>
      </c>
      <c r="C185" s="142" t="s">
        <v>323</v>
      </c>
      <c r="D185" s="142" t="s">
        <v>326</v>
      </c>
      <c r="E185" s="142"/>
      <c r="F185" s="278">
        <f t="shared" si="31"/>
        <v>100000</v>
      </c>
      <c r="G185" s="278">
        <f t="shared" si="31"/>
        <v>0</v>
      </c>
      <c r="H185" s="278">
        <f t="shared" si="31"/>
        <v>0</v>
      </c>
    </row>
    <row r="186" spans="1:8" ht="15.75">
      <c r="A186" s="112">
        <f t="shared" si="22"/>
        <v>141</v>
      </c>
      <c r="B186" s="130" t="s">
        <v>212</v>
      </c>
      <c r="C186" s="142" t="s">
        <v>323</v>
      </c>
      <c r="D186" s="142" t="s">
        <v>326</v>
      </c>
      <c r="E186" s="142" t="s">
        <v>213</v>
      </c>
      <c r="F186" s="278">
        <f t="shared" si="31"/>
        <v>100000</v>
      </c>
      <c r="G186" s="278">
        <f t="shared" si="31"/>
        <v>0</v>
      </c>
      <c r="H186" s="278">
        <f t="shared" si="31"/>
        <v>0</v>
      </c>
    </row>
    <row r="187" spans="1:8" ht="31.5">
      <c r="A187" s="112">
        <f t="shared" si="22"/>
        <v>142</v>
      </c>
      <c r="B187" s="141" t="s">
        <v>321</v>
      </c>
      <c r="C187" s="142" t="s">
        <v>323</v>
      </c>
      <c r="D187" s="142" t="s">
        <v>326</v>
      </c>
      <c r="E187" s="142" t="s">
        <v>221</v>
      </c>
      <c r="F187" s="278">
        <f>пр№6!G72</f>
        <v>100000</v>
      </c>
      <c r="G187" s="278">
        <f>пр№6!H72</f>
        <v>0</v>
      </c>
      <c r="H187" s="278">
        <f>пр№6!I72</f>
        <v>0</v>
      </c>
    </row>
    <row r="188" spans="1:8" ht="31.5">
      <c r="A188" s="112">
        <f>A187+1</f>
        <v>143</v>
      </c>
      <c r="B188" s="134" t="s">
        <v>312</v>
      </c>
      <c r="C188" s="172">
        <v>9090000000</v>
      </c>
      <c r="D188" s="172" t="s">
        <v>266</v>
      </c>
      <c r="E188" s="173"/>
      <c r="F188" s="266">
        <f>F189+F193+F198+F203+F208+F213</f>
        <v>632305</v>
      </c>
      <c r="G188" s="266">
        <f>G189+G193+G198+G203+G208+G213</f>
        <v>516240</v>
      </c>
      <c r="H188" s="266">
        <f>H189+H193+H198+H203+H208+H213</f>
        <v>516240</v>
      </c>
    </row>
    <row r="189" spans="1:8" ht="31.5">
      <c r="A189" s="112">
        <f t="shared" si="22"/>
        <v>144</v>
      </c>
      <c r="B189" s="132" t="s">
        <v>360</v>
      </c>
      <c r="C189" s="177">
        <v>9090080000</v>
      </c>
      <c r="D189" s="172" t="s">
        <v>361</v>
      </c>
      <c r="E189" s="173"/>
      <c r="F189" s="266">
        <f aca="true" t="shared" si="32" ref="F189:H191">F190</f>
        <v>24000</v>
      </c>
      <c r="G189" s="266">
        <f t="shared" si="32"/>
        <v>24000</v>
      </c>
      <c r="H189" s="266">
        <f t="shared" si="32"/>
        <v>24000</v>
      </c>
    </row>
    <row r="190" spans="1:8" ht="47.25">
      <c r="A190" s="112">
        <f t="shared" si="22"/>
        <v>145</v>
      </c>
      <c r="B190" s="143" t="s">
        <v>362</v>
      </c>
      <c r="C190" s="177">
        <v>9090080000</v>
      </c>
      <c r="D190" s="172">
        <v>310</v>
      </c>
      <c r="E190" s="173"/>
      <c r="F190" s="266">
        <f t="shared" si="32"/>
        <v>24000</v>
      </c>
      <c r="G190" s="266">
        <f t="shared" si="32"/>
        <v>24000</v>
      </c>
      <c r="H190" s="266">
        <f t="shared" si="32"/>
        <v>24000</v>
      </c>
    </row>
    <row r="191" spans="1:8" ht="15.75">
      <c r="A191" s="112">
        <f t="shared" si="22"/>
        <v>146</v>
      </c>
      <c r="B191" s="174" t="s">
        <v>256</v>
      </c>
      <c r="C191" s="177">
        <v>9090080000</v>
      </c>
      <c r="D191" s="172">
        <v>310</v>
      </c>
      <c r="E191" s="173" t="s">
        <v>257</v>
      </c>
      <c r="F191" s="266">
        <f t="shared" si="32"/>
        <v>24000</v>
      </c>
      <c r="G191" s="266">
        <f t="shared" si="32"/>
        <v>24000</v>
      </c>
      <c r="H191" s="266">
        <f t="shared" si="32"/>
        <v>24000</v>
      </c>
    </row>
    <row r="192" spans="1:8" ht="15.75">
      <c r="A192" s="112">
        <f t="shared" si="22"/>
        <v>147</v>
      </c>
      <c r="B192" s="130" t="s">
        <v>258</v>
      </c>
      <c r="C192" s="177">
        <v>9090080000</v>
      </c>
      <c r="D192" s="172">
        <v>310</v>
      </c>
      <c r="E192" s="173" t="s">
        <v>259</v>
      </c>
      <c r="F192" s="266">
        <f>пр№6!G164</f>
        <v>24000</v>
      </c>
      <c r="G192" s="266">
        <f>пр№6!H164</f>
        <v>24000</v>
      </c>
      <c r="H192" s="266">
        <f>пр№6!I164</f>
        <v>24000</v>
      </c>
    </row>
    <row r="193" spans="1:8" ht="267.75">
      <c r="A193" s="112">
        <f t="shared" si="22"/>
        <v>148</v>
      </c>
      <c r="B193" s="195" t="s">
        <v>382</v>
      </c>
      <c r="C193" s="177" t="s">
        <v>315</v>
      </c>
      <c r="D193" s="172"/>
      <c r="E193" s="173"/>
      <c r="F193" s="266">
        <f aca="true" t="shared" si="33" ref="F193:H195">F194</f>
        <v>3673</v>
      </c>
      <c r="G193" s="266">
        <f t="shared" si="33"/>
        <v>3673</v>
      </c>
      <c r="H193" s="266">
        <f t="shared" si="33"/>
        <v>3673</v>
      </c>
    </row>
    <row r="194" spans="1:8" ht="15.75">
      <c r="A194" s="112">
        <f t="shared" si="22"/>
        <v>149</v>
      </c>
      <c r="B194" s="174" t="s">
        <v>383</v>
      </c>
      <c r="C194" s="177" t="s">
        <v>315</v>
      </c>
      <c r="D194" s="172">
        <v>500</v>
      </c>
      <c r="E194" s="173"/>
      <c r="F194" s="266">
        <f t="shared" si="33"/>
        <v>3673</v>
      </c>
      <c r="G194" s="266">
        <f t="shared" si="33"/>
        <v>3673</v>
      </c>
      <c r="H194" s="266">
        <f t="shared" si="33"/>
        <v>3673</v>
      </c>
    </row>
    <row r="195" spans="1:8" ht="15.75">
      <c r="A195" s="112">
        <f t="shared" si="22"/>
        <v>150</v>
      </c>
      <c r="B195" s="174" t="s">
        <v>117</v>
      </c>
      <c r="C195" s="177" t="s">
        <v>315</v>
      </c>
      <c r="D195" s="172">
        <v>540</v>
      </c>
      <c r="E195" s="173"/>
      <c r="F195" s="266">
        <f>F196</f>
        <v>3673</v>
      </c>
      <c r="G195" s="266">
        <f t="shared" si="33"/>
        <v>3673</v>
      </c>
      <c r="H195" s="266">
        <f t="shared" si="33"/>
        <v>3673</v>
      </c>
    </row>
    <row r="196" spans="1:8" ht="15.75">
      <c r="A196" s="112">
        <f t="shared" si="22"/>
        <v>151</v>
      </c>
      <c r="B196" s="130" t="s">
        <v>212</v>
      </c>
      <c r="C196" s="177" t="s">
        <v>315</v>
      </c>
      <c r="D196" s="172">
        <v>540</v>
      </c>
      <c r="E196" s="173" t="s">
        <v>213</v>
      </c>
      <c r="F196" s="266">
        <f>F197</f>
        <v>3673</v>
      </c>
      <c r="G196" s="266">
        <f>G197</f>
        <v>3673</v>
      </c>
      <c r="H196" s="266">
        <f>H197</f>
        <v>3673</v>
      </c>
    </row>
    <row r="197" spans="1:8" ht="63">
      <c r="A197" s="112">
        <f t="shared" si="22"/>
        <v>152</v>
      </c>
      <c r="B197" s="130" t="s">
        <v>218</v>
      </c>
      <c r="C197" s="177" t="s">
        <v>315</v>
      </c>
      <c r="D197" s="172">
        <v>540</v>
      </c>
      <c r="E197" s="173" t="s">
        <v>219</v>
      </c>
      <c r="F197" s="266">
        <f>пр№6!G62</f>
        <v>3673</v>
      </c>
      <c r="G197" s="266">
        <f>пр№6!H62</f>
        <v>3673</v>
      </c>
      <c r="H197" s="266">
        <f>пр№6!I62</f>
        <v>3673</v>
      </c>
    </row>
    <row r="198" spans="1:8" ht="63">
      <c r="A198" s="112">
        <f t="shared" si="22"/>
        <v>153</v>
      </c>
      <c r="B198" s="130" t="s">
        <v>354</v>
      </c>
      <c r="C198" s="177" t="s">
        <v>355</v>
      </c>
      <c r="D198" s="172" t="s">
        <v>266</v>
      </c>
      <c r="E198" s="173"/>
      <c r="F198" s="266">
        <f aca="true" t="shared" si="34" ref="F198:H199">F199</f>
        <v>86805</v>
      </c>
      <c r="G198" s="266">
        <f t="shared" si="34"/>
        <v>86805</v>
      </c>
      <c r="H198" s="266">
        <f t="shared" si="34"/>
        <v>86805</v>
      </c>
    </row>
    <row r="199" spans="1:8" ht="78.75">
      <c r="A199" s="112">
        <f t="shared" si="22"/>
        <v>154</v>
      </c>
      <c r="B199" s="132" t="s">
        <v>356</v>
      </c>
      <c r="C199" s="177" t="s">
        <v>355</v>
      </c>
      <c r="D199" s="172" t="s">
        <v>90</v>
      </c>
      <c r="E199" s="173"/>
      <c r="F199" s="266">
        <f t="shared" si="34"/>
        <v>86805</v>
      </c>
      <c r="G199" s="266">
        <f t="shared" si="34"/>
        <v>86805</v>
      </c>
      <c r="H199" s="266">
        <f t="shared" si="34"/>
        <v>86805</v>
      </c>
    </row>
    <row r="200" spans="1:8" ht="31.5">
      <c r="A200" s="112">
        <f t="shared" si="22"/>
        <v>155</v>
      </c>
      <c r="B200" s="143" t="s">
        <v>357</v>
      </c>
      <c r="C200" s="177" t="s">
        <v>355</v>
      </c>
      <c r="D200" s="172">
        <v>110</v>
      </c>
      <c r="E200" s="173"/>
      <c r="F200" s="266">
        <f>пр№6!G151</f>
        <v>86805</v>
      </c>
      <c r="G200" s="266">
        <f>пр№6!H151</f>
        <v>86805</v>
      </c>
      <c r="H200" s="266">
        <f>пр№6!I151</f>
        <v>86805</v>
      </c>
    </row>
    <row r="201" spans="1:8" ht="15.75">
      <c r="A201" s="112">
        <f t="shared" si="22"/>
        <v>156</v>
      </c>
      <c r="B201" s="174" t="s">
        <v>248</v>
      </c>
      <c r="C201" s="177" t="s">
        <v>355</v>
      </c>
      <c r="D201" s="172">
        <v>110</v>
      </c>
      <c r="E201" s="173" t="s">
        <v>249</v>
      </c>
      <c r="F201" s="266">
        <f>F202</f>
        <v>86805</v>
      </c>
      <c r="G201" s="266">
        <f>G202</f>
        <v>86805</v>
      </c>
      <c r="H201" s="266">
        <f>H202</f>
        <v>86805</v>
      </c>
    </row>
    <row r="202" spans="1:8" ht="15.75">
      <c r="A202" s="112">
        <f aca="true" t="shared" si="35" ref="A202:A219">A201+1</f>
        <v>157</v>
      </c>
      <c r="B202" s="130" t="s">
        <v>384</v>
      </c>
      <c r="C202" s="177" t="s">
        <v>355</v>
      </c>
      <c r="D202" s="172">
        <v>110</v>
      </c>
      <c r="E202" s="173" t="s">
        <v>251</v>
      </c>
      <c r="F202" s="266">
        <f>пр№6!G151</f>
        <v>86805</v>
      </c>
      <c r="G202" s="266">
        <f>пр№6!H151</f>
        <v>86805</v>
      </c>
      <c r="H202" s="266">
        <f>пр№6!I151</f>
        <v>86805</v>
      </c>
    </row>
    <row r="203" spans="1:8" ht="78.75">
      <c r="A203" s="112">
        <f t="shared" si="35"/>
        <v>158</v>
      </c>
      <c r="B203" s="121" t="s">
        <v>317</v>
      </c>
      <c r="C203" s="177" t="s">
        <v>318</v>
      </c>
      <c r="D203" s="172"/>
      <c r="E203" s="173"/>
      <c r="F203" s="266">
        <f>F204</f>
        <v>500387</v>
      </c>
      <c r="G203" s="266">
        <f aca="true" t="shared" si="36" ref="G203:H211">G204</f>
        <v>384322</v>
      </c>
      <c r="H203" s="266">
        <f t="shared" si="36"/>
        <v>384322</v>
      </c>
    </row>
    <row r="204" spans="1:8" ht="15.75">
      <c r="A204" s="112">
        <f t="shared" si="35"/>
        <v>159</v>
      </c>
      <c r="B204" s="174" t="s">
        <v>383</v>
      </c>
      <c r="C204" s="177" t="s">
        <v>318</v>
      </c>
      <c r="D204" s="172">
        <v>500</v>
      </c>
      <c r="E204" s="173"/>
      <c r="F204" s="266">
        <f>F205</f>
        <v>500387</v>
      </c>
      <c r="G204" s="266">
        <f t="shared" si="36"/>
        <v>384322</v>
      </c>
      <c r="H204" s="266">
        <f t="shared" si="36"/>
        <v>384322</v>
      </c>
    </row>
    <row r="205" spans="1:8" ht="15.75">
      <c r="A205" s="112">
        <f t="shared" si="35"/>
        <v>160</v>
      </c>
      <c r="B205" s="174" t="s">
        <v>117</v>
      </c>
      <c r="C205" s="177" t="s">
        <v>318</v>
      </c>
      <c r="D205" s="172">
        <v>540</v>
      </c>
      <c r="E205" s="173"/>
      <c r="F205" s="266">
        <f>F206</f>
        <v>500387</v>
      </c>
      <c r="G205" s="266">
        <f t="shared" si="36"/>
        <v>384322</v>
      </c>
      <c r="H205" s="266">
        <f t="shared" si="36"/>
        <v>384322</v>
      </c>
    </row>
    <row r="206" spans="1:8" ht="15.75">
      <c r="A206" s="112">
        <f t="shared" si="35"/>
        <v>161</v>
      </c>
      <c r="B206" s="130" t="s">
        <v>212</v>
      </c>
      <c r="C206" s="177" t="s">
        <v>318</v>
      </c>
      <c r="D206" s="172">
        <v>540</v>
      </c>
      <c r="E206" s="173" t="s">
        <v>213</v>
      </c>
      <c r="F206" s="266">
        <f>F207</f>
        <v>500387</v>
      </c>
      <c r="G206" s="266">
        <f t="shared" si="36"/>
        <v>384322</v>
      </c>
      <c r="H206" s="266">
        <f t="shared" si="36"/>
        <v>384322</v>
      </c>
    </row>
    <row r="207" spans="1:8" ht="47.25">
      <c r="A207" s="112">
        <f t="shared" si="35"/>
        <v>162</v>
      </c>
      <c r="B207" s="130" t="s">
        <v>385</v>
      </c>
      <c r="C207" s="177" t="s">
        <v>318</v>
      </c>
      <c r="D207" s="172">
        <v>540</v>
      </c>
      <c r="E207" s="175" t="s">
        <v>219</v>
      </c>
      <c r="F207" s="266">
        <f>пр№6!G65</f>
        <v>500387</v>
      </c>
      <c r="G207" s="266">
        <f>пр№6!H65</f>
        <v>384322</v>
      </c>
      <c r="H207" s="266">
        <f>пр№6!I65</f>
        <v>384322</v>
      </c>
    </row>
    <row r="208" spans="1:8" ht="94.5">
      <c r="A208" s="112">
        <f t="shared" si="35"/>
        <v>163</v>
      </c>
      <c r="B208" s="121" t="s">
        <v>319</v>
      </c>
      <c r="C208" s="177" t="s">
        <v>320</v>
      </c>
      <c r="D208" s="172"/>
      <c r="E208" s="173"/>
      <c r="F208" s="266">
        <f>F209</f>
        <v>740</v>
      </c>
      <c r="G208" s="266">
        <f t="shared" si="36"/>
        <v>740</v>
      </c>
      <c r="H208" s="266">
        <f t="shared" si="36"/>
        <v>740</v>
      </c>
    </row>
    <row r="209" spans="1:8" ht="15.75">
      <c r="A209" s="112">
        <f t="shared" si="35"/>
        <v>164</v>
      </c>
      <c r="B209" s="174" t="s">
        <v>383</v>
      </c>
      <c r="C209" s="177" t="s">
        <v>320</v>
      </c>
      <c r="D209" s="172">
        <v>500</v>
      </c>
      <c r="E209" s="173"/>
      <c r="F209" s="266">
        <f>F210</f>
        <v>740</v>
      </c>
      <c r="G209" s="266">
        <f t="shared" si="36"/>
        <v>740</v>
      </c>
      <c r="H209" s="266">
        <f t="shared" si="36"/>
        <v>740</v>
      </c>
    </row>
    <row r="210" spans="1:8" ht="15.75">
      <c r="A210" s="112">
        <f t="shared" si="35"/>
        <v>165</v>
      </c>
      <c r="B210" s="174" t="s">
        <v>117</v>
      </c>
      <c r="C210" s="177" t="s">
        <v>320</v>
      </c>
      <c r="D210" s="172">
        <v>540</v>
      </c>
      <c r="E210" s="173"/>
      <c r="F210" s="266">
        <f>F211</f>
        <v>740</v>
      </c>
      <c r="G210" s="266">
        <f t="shared" si="36"/>
        <v>740</v>
      </c>
      <c r="H210" s="266">
        <f t="shared" si="36"/>
        <v>740</v>
      </c>
    </row>
    <row r="211" spans="1:8" ht="15.75">
      <c r="A211" s="112">
        <f t="shared" si="35"/>
        <v>166</v>
      </c>
      <c r="B211" s="130" t="s">
        <v>212</v>
      </c>
      <c r="C211" s="177" t="s">
        <v>320</v>
      </c>
      <c r="D211" s="172">
        <v>540</v>
      </c>
      <c r="E211" s="173" t="s">
        <v>213</v>
      </c>
      <c r="F211" s="266">
        <f>F212</f>
        <v>740</v>
      </c>
      <c r="G211" s="266">
        <f t="shared" si="36"/>
        <v>740</v>
      </c>
      <c r="H211" s="266">
        <f t="shared" si="36"/>
        <v>740</v>
      </c>
    </row>
    <row r="212" spans="1:8" ht="47.25">
      <c r="A212" s="112">
        <f t="shared" si="35"/>
        <v>167</v>
      </c>
      <c r="B212" s="130" t="s">
        <v>385</v>
      </c>
      <c r="C212" s="177" t="s">
        <v>320</v>
      </c>
      <c r="D212" s="172">
        <v>540</v>
      </c>
      <c r="E212" s="175" t="s">
        <v>219</v>
      </c>
      <c r="F212" s="266">
        <f>пр№6!G68</f>
        <v>740</v>
      </c>
      <c r="G212" s="266">
        <f>пр№6!H68</f>
        <v>740</v>
      </c>
      <c r="H212" s="266">
        <f>пр№6!I68</f>
        <v>740</v>
      </c>
    </row>
    <row r="213" spans="1:8" ht="63">
      <c r="A213" s="112">
        <v>168</v>
      </c>
      <c r="B213" s="130" t="s">
        <v>345</v>
      </c>
      <c r="C213" s="177" t="s">
        <v>346</v>
      </c>
      <c r="D213" s="172"/>
      <c r="E213" s="173"/>
      <c r="F213" s="266">
        <f>F214</f>
        <v>16700</v>
      </c>
      <c r="G213" s="266">
        <f aca="true" t="shared" si="37" ref="F213:H215">G214</f>
        <v>16700</v>
      </c>
      <c r="H213" s="266">
        <f t="shared" si="37"/>
        <v>16700</v>
      </c>
    </row>
    <row r="214" spans="1:8" ht="31.5">
      <c r="A214" s="112">
        <f t="shared" si="35"/>
        <v>169</v>
      </c>
      <c r="B214" s="132" t="s">
        <v>333</v>
      </c>
      <c r="C214" s="177" t="s">
        <v>346</v>
      </c>
      <c r="D214" s="172">
        <v>200</v>
      </c>
      <c r="E214" s="173"/>
      <c r="F214" s="266">
        <f t="shared" si="37"/>
        <v>16700</v>
      </c>
      <c r="G214" s="266">
        <f t="shared" si="37"/>
        <v>16700</v>
      </c>
      <c r="H214" s="266">
        <f t="shared" si="37"/>
        <v>16700</v>
      </c>
    </row>
    <row r="215" spans="1:8" ht="31.5">
      <c r="A215" s="112">
        <f t="shared" si="35"/>
        <v>170</v>
      </c>
      <c r="B215" s="132" t="s">
        <v>294</v>
      </c>
      <c r="C215" s="177" t="s">
        <v>346</v>
      </c>
      <c r="D215" s="172">
        <v>240</v>
      </c>
      <c r="E215" s="173"/>
      <c r="F215" s="266">
        <f>F216</f>
        <v>16700</v>
      </c>
      <c r="G215" s="266">
        <f t="shared" si="37"/>
        <v>16700</v>
      </c>
      <c r="H215" s="266">
        <f t="shared" si="37"/>
        <v>16700</v>
      </c>
    </row>
    <row r="216" spans="1:8" ht="15.75">
      <c r="A216" s="112">
        <f t="shared" si="35"/>
        <v>171</v>
      </c>
      <c r="B216" s="130" t="s">
        <v>240</v>
      </c>
      <c r="C216" s="177" t="s">
        <v>346</v>
      </c>
      <c r="D216" s="172">
        <v>240</v>
      </c>
      <c r="E216" s="173" t="s">
        <v>241</v>
      </c>
      <c r="F216" s="266">
        <f>F217</f>
        <v>16700</v>
      </c>
      <c r="G216" s="266">
        <f>G217</f>
        <v>16700</v>
      </c>
      <c r="H216" s="266">
        <f>H217</f>
        <v>16700</v>
      </c>
    </row>
    <row r="217" spans="1:8" ht="15.75">
      <c r="A217" s="112">
        <f t="shared" si="35"/>
        <v>172</v>
      </c>
      <c r="B217" s="130" t="s">
        <v>244</v>
      </c>
      <c r="C217" s="177" t="s">
        <v>346</v>
      </c>
      <c r="D217" s="172">
        <v>240</v>
      </c>
      <c r="E217" s="173" t="s">
        <v>245</v>
      </c>
      <c r="F217" s="266">
        <f>пр№6!G128</f>
        <v>16700</v>
      </c>
      <c r="G217" s="266">
        <f>пр№6!H128</f>
        <v>16700</v>
      </c>
      <c r="H217" s="266">
        <f>пр№6!I128</f>
        <v>16700</v>
      </c>
    </row>
    <row r="218" spans="1:8" ht="15.75">
      <c r="A218" s="112">
        <f t="shared" si="35"/>
        <v>173</v>
      </c>
      <c r="B218" s="196" t="s">
        <v>371</v>
      </c>
      <c r="C218" s="172"/>
      <c r="D218" s="172"/>
      <c r="E218" s="173"/>
      <c r="F218" s="266">
        <f>пр№6!G178</f>
        <v>0</v>
      </c>
      <c r="G218" s="266">
        <f>пр№6!H178</f>
        <v>82508</v>
      </c>
      <c r="H218" s="266">
        <f>пр№6!I178</f>
        <v>165195</v>
      </c>
    </row>
    <row r="219" spans="1:8" ht="15.75">
      <c r="A219" s="112">
        <f t="shared" si="35"/>
        <v>174</v>
      </c>
      <c r="B219" s="197" t="s">
        <v>121</v>
      </c>
      <c r="C219" s="170" t="s">
        <v>266</v>
      </c>
      <c r="D219" s="170" t="s">
        <v>266</v>
      </c>
      <c r="E219" s="171" t="s">
        <v>266</v>
      </c>
      <c r="F219" s="265">
        <f>F177+F106+F18</f>
        <v>6128902</v>
      </c>
      <c r="G219" s="265">
        <f>G177+G106+G18+G218</f>
        <v>3466939</v>
      </c>
      <c r="H219" s="265">
        <f>H177+H106+H18+H218</f>
        <v>4013684</v>
      </c>
    </row>
  </sheetData>
  <sheetProtection/>
  <mergeCells count="9">
    <mergeCell ref="D1:H4"/>
    <mergeCell ref="F9:H9"/>
    <mergeCell ref="C10:H10"/>
    <mergeCell ref="C11:H11"/>
    <mergeCell ref="B13:H13"/>
    <mergeCell ref="B14:H14"/>
    <mergeCell ref="F5:H5"/>
    <mergeCell ref="C6:H6"/>
    <mergeCell ref="C7:H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zoomScale="86" zoomScaleSheetLayoutView="86" zoomScalePageLayoutView="0" workbookViewId="0" topLeftCell="A7">
      <selection activeCell="D14" sqref="D14"/>
    </sheetView>
  </sheetViews>
  <sheetFormatPr defaultColWidth="9.00390625" defaultRowHeight="21" customHeight="1"/>
  <cols>
    <col min="1" max="1" width="9.625" style="198" bestFit="1" customWidth="1"/>
    <col min="2" max="2" width="45.25390625" style="198" customWidth="1"/>
    <col min="3" max="3" width="14.00390625" style="200" customWidth="1"/>
    <col min="4" max="5" width="12.375" style="198" customWidth="1"/>
    <col min="6" max="16384" width="9.125" style="198" customWidth="1"/>
  </cols>
  <sheetData>
    <row r="1" spans="2:5" ht="21" customHeight="1">
      <c r="B1" s="335" t="s">
        <v>386</v>
      </c>
      <c r="C1" s="335"/>
      <c r="D1" s="335"/>
      <c r="E1" s="335"/>
    </row>
    <row r="2" spans="2:5" ht="21" customHeight="1">
      <c r="B2" s="199"/>
      <c r="C2" s="335" t="s">
        <v>387</v>
      </c>
      <c r="D2" s="335"/>
      <c r="E2" s="335"/>
    </row>
    <row r="3" spans="2:5" ht="21" customHeight="1">
      <c r="B3" s="199"/>
      <c r="C3" s="335" t="s">
        <v>443</v>
      </c>
      <c r="D3" s="335"/>
      <c r="E3" s="335"/>
    </row>
    <row r="7" spans="2:9" ht="21" customHeight="1">
      <c r="B7" s="336" t="s">
        <v>388</v>
      </c>
      <c r="C7" s="336"/>
      <c r="D7" s="336"/>
      <c r="E7" s="336"/>
      <c r="G7" s="201"/>
      <c r="H7" s="202"/>
      <c r="I7" s="202"/>
    </row>
    <row r="8" spans="2:9" ht="21" customHeight="1">
      <c r="B8" s="336" t="s">
        <v>444</v>
      </c>
      <c r="C8" s="336"/>
      <c r="D8" s="336"/>
      <c r="E8" s="336"/>
      <c r="G8" s="201"/>
      <c r="H8" s="202"/>
      <c r="I8" s="202"/>
    </row>
    <row r="9" spans="2:9" ht="21" customHeight="1">
      <c r="B9" s="336"/>
      <c r="C9" s="336"/>
      <c r="D9" s="336"/>
      <c r="E9" s="336"/>
      <c r="G9" s="201"/>
      <c r="H9" s="202"/>
      <c r="I9" s="202"/>
    </row>
    <row r="10" spans="2:7" ht="21" customHeight="1">
      <c r="B10" s="203"/>
      <c r="C10" s="337" t="s">
        <v>389</v>
      </c>
      <c r="D10" s="337"/>
      <c r="E10" s="337"/>
      <c r="G10" s="201"/>
    </row>
    <row r="11" spans="1:7" ht="21" customHeight="1">
      <c r="A11" s="204" t="s">
        <v>209</v>
      </c>
      <c r="B11" s="205" t="s">
        <v>390</v>
      </c>
      <c r="C11" s="206" t="s">
        <v>148</v>
      </c>
      <c r="D11" s="207" t="s">
        <v>167</v>
      </c>
      <c r="E11" s="207" t="s">
        <v>431</v>
      </c>
      <c r="F11" s="208"/>
      <c r="G11" s="201"/>
    </row>
    <row r="12" spans="1:7" ht="34.5" customHeight="1">
      <c r="A12" s="209" t="s">
        <v>391</v>
      </c>
      <c r="B12" s="210" t="s">
        <v>392</v>
      </c>
      <c r="C12" s="211">
        <v>24000</v>
      </c>
      <c r="D12" s="212"/>
      <c r="E12" s="212"/>
      <c r="F12" s="208"/>
      <c r="G12" s="201"/>
    </row>
    <row r="13" spans="1:7" ht="36" customHeight="1">
      <c r="A13" s="213"/>
      <c r="B13" s="210" t="s">
        <v>258</v>
      </c>
      <c r="C13" s="211">
        <v>24000</v>
      </c>
      <c r="D13" s="212"/>
      <c r="E13" s="212"/>
      <c r="F13" s="208"/>
      <c r="G13" s="201"/>
    </row>
    <row r="14" spans="1:5" ht="174" customHeight="1">
      <c r="A14" s="214">
        <v>1</v>
      </c>
      <c r="B14" s="215" t="s">
        <v>393</v>
      </c>
      <c r="C14" s="216">
        <v>24000</v>
      </c>
      <c r="D14" s="217">
        <v>24000</v>
      </c>
      <c r="E14" s="217">
        <v>24000</v>
      </c>
    </row>
    <row r="15" spans="1:5" ht="101.25" customHeight="1">
      <c r="A15" s="218" t="s">
        <v>394</v>
      </c>
      <c r="B15" s="219" t="s">
        <v>395</v>
      </c>
      <c r="C15" s="216">
        <v>24000</v>
      </c>
      <c r="D15" s="217">
        <v>24000</v>
      </c>
      <c r="E15" s="217">
        <v>24000</v>
      </c>
    </row>
    <row r="16" spans="1:5" ht="21" customHeight="1">
      <c r="A16" s="209"/>
      <c r="B16" s="220" t="s">
        <v>396</v>
      </c>
      <c r="C16" s="221">
        <v>24000</v>
      </c>
      <c r="D16" s="222">
        <v>24000</v>
      </c>
      <c r="E16" s="222">
        <v>24000</v>
      </c>
    </row>
    <row r="17" spans="1:3" ht="21" customHeight="1">
      <c r="A17" s="223"/>
      <c r="B17" s="224"/>
      <c r="C17" s="225"/>
    </row>
    <row r="18" spans="1:3" ht="21" customHeight="1">
      <c r="A18" s="223"/>
      <c r="B18" s="338"/>
      <c r="C18" s="338"/>
    </row>
    <row r="19" spans="1:3" ht="21" customHeight="1">
      <c r="A19" s="223"/>
      <c r="B19" s="224"/>
      <c r="C19" s="225"/>
    </row>
    <row r="20" spans="1:3" ht="21" customHeight="1">
      <c r="A20" s="223"/>
      <c r="B20" s="338"/>
      <c r="C20" s="338"/>
    </row>
    <row r="21" spans="1:3" ht="21" customHeight="1">
      <c r="A21" s="223"/>
      <c r="B21" s="226"/>
      <c r="C21" s="225"/>
    </row>
    <row r="22" spans="1:3" ht="21" customHeight="1">
      <c r="A22" s="223"/>
      <c r="B22" s="226"/>
      <c r="C22" s="225"/>
    </row>
    <row r="23" spans="1:3" ht="21" customHeight="1">
      <c r="A23" s="223"/>
      <c r="B23" s="338"/>
      <c r="C23" s="338"/>
    </row>
    <row r="24" spans="1:3" ht="21" customHeight="1">
      <c r="A24" s="223"/>
      <c r="B24" s="226"/>
      <c r="C24" s="225"/>
    </row>
    <row r="25" spans="1:3" ht="21" customHeight="1">
      <c r="A25" s="223"/>
      <c r="B25" s="338"/>
      <c r="C25" s="338"/>
    </row>
    <row r="26" spans="1:3" ht="21" customHeight="1">
      <c r="A26" s="223"/>
      <c r="B26" s="226"/>
      <c r="C26" s="225"/>
    </row>
    <row r="27" spans="1:3" ht="21" customHeight="1">
      <c r="A27" s="223"/>
      <c r="B27" s="226"/>
      <c r="C27" s="225"/>
    </row>
    <row r="28" spans="1:3" ht="21" customHeight="1">
      <c r="A28" s="223"/>
      <c r="B28" s="338"/>
      <c r="C28" s="338"/>
    </row>
    <row r="29" spans="1:6" ht="21" customHeight="1">
      <c r="A29" s="223"/>
      <c r="B29" s="226"/>
      <c r="C29" s="225"/>
      <c r="F29" s="227"/>
    </row>
    <row r="30" spans="1:6" ht="21" customHeight="1">
      <c r="A30" s="223"/>
      <c r="B30" s="338"/>
      <c r="C30" s="338"/>
      <c r="F30" s="227"/>
    </row>
    <row r="31" spans="1:6" ht="21" customHeight="1">
      <c r="A31" s="223"/>
      <c r="B31" s="226"/>
      <c r="C31" s="225"/>
      <c r="F31" s="227"/>
    </row>
    <row r="32" spans="1:3" ht="21" customHeight="1">
      <c r="A32" s="223"/>
      <c r="B32" s="338"/>
      <c r="C32" s="338"/>
    </row>
    <row r="33" spans="1:3" ht="21" customHeight="1">
      <c r="A33" s="223"/>
      <c r="B33" s="226"/>
      <c r="C33" s="225"/>
    </row>
    <row r="34" spans="1:3" ht="21" customHeight="1">
      <c r="A34" s="223"/>
      <c r="B34" s="226"/>
      <c r="C34" s="225"/>
    </row>
    <row r="35" spans="1:3" ht="21" customHeight="1">
      <c r="A35" s="223"/>
      <c r="B35" s="226"/>
      <c r="C35" s="225"/>
    </row>
    <row r="36" spans="1:3" ht="21" customHeight="1">
      <c r="A36" s="223"/>
      <c r="B36" s="338"/>
      <c r="C36" s="338"/>
    </row>
    <row r="37" spans="1:3" ht="21" customHeight="1">
      <c r="A37" s="223"/>
      <c r="B37" s="224"/>
      <c r="C37" s="225"/>
    </row>
    <row r="38" spans="1:3" ht="21" customHeight="1">
      <c r="A38" s="223"/>
      <c r="B38" s="338"/>
      <c r="C38" s="338"/>
    </row>
    <row r="39" spans="1:3" ht="21" customHeight="1">
      <c r="A39" s="223"/>
      <c r="B39" s="226"/>
      <c r="C39" s="225"/>
    </row>
    <row r="40" spans="1:3" ht="21" customHeight="1">
      <c r="A40" s="223"/>
      <c r="B40" s="228"/>
      <c r="C40" s="225"/>
    </row>
    <row r="41" spans="1:3" ht="21" customHeight="1">
      <c r="A41" s="223"/>
      <c r="B41" s="228"/>
      <c r="C41" s="225"/>
    </row>
    <row r="42" spans="1:3" ht="21" customHeight="1">
      <c r="A42" s="223"/>
      <c r="B42" s="228"/>
      <c r="C42" s="225"/>
    </row>
    <row r="43" spans="1:3" ht="21" customHeight="1">
      <c r="A43" s="223"/>
      <c r="B43" s="338"/>
      <c r="C43" s="338"/>
    </row>
    <row r="44" spans="1:3" ht="21" customHeight="1">
      <c r="A44" s="223"/>
      <c r="B44" s="226"/>
      <c r="C44" s="225"/>
    </row>
    <row r="45" spans="1:3" ht="21" customHeight="1">
      <c r="A45" s="223"/>
      <c r="B45" s="229"/>
      <c r="C45" s="230"/>
    </row>
    <row r="46" spans="1:3" ht="21" customHeight="1">
      <c r="A46" s="223"/>
      <c r="B46" s="231"/>
      <c r="C46" s="232"/>
    </row>
    <row r="47" spans="1:3" ht="21" customHeight="1">
      <c r="A47" s="223"/>
      <c r="B47" s="231"/>
      <c r="C47" s="230"/>
    </row>
    <row r="48" spans="1:3" ht="21" customHeight="1">
      <c r="A48" s="223"/>
      <c r="B48" s="231"/>
      <c r="C48" s="232"/>
    </row>
    <row r="49" spans="1:3" ht="21" customHeight="1">
      <c r="A49" s="223"/>
      <c r="B49" s="231"/>
      <c r="C49" s="232"/>
    </row>
    <row r="50" spans="1:3" ht="21" customHeight="1">
      <c r="A50" s="223"/>
      <c r="B50" s="231"/>
      <c r="C50" s="232"/>
    </row>
    <row r="51" spans="1:3" ht="21" customHeight="1">
      <c r="A51" s="223"/>
      <c r="B51" s="231"/>
      <c r="C51" s="232"/>
    </row>
    <row r="52" spans="2:3" ht="21" customHeight="1">
      <c r="B52" s="109"/>
      <c r="C52" s="233"/>
    </row>
    <row r="53" spans="2:3" ht="21" customHeight="1">
      <c r="B53" s="109"/>
      <c r="C53" s="233"/>
    </row>
    <row r="54" spans="2:3" ht="21" customHeight="1">
      <c r="B54" s="109"/>
      <c r="C54" s="233"/>
    </row>
    <row r="55" spans="2:3" ht="21" customHeight="1">
      <c r="B55" s="109"/>
      <c r="C55" s="233"/>
    </row>
    <row r="56" spans="2:3" ht="21" customHeight="1">
      <c r="B56" s="109"/>
      <c r="C56" s="233"/>
    </row>
    <row r="57" spans="2:3" ht="21" customHeight="1">
      <c r="B57" s="109"/>
      <c r="C57" s="233"/>
    </row>
    <row r="58" spans="2:3" ht="21" customHeight="1">
      <c r="B58" s="109"/>
      <c r="C58" s="233"/>
    </row>
    <row r="59" spans="2:3" ht="21" customHeight="1">
      <c r="B59" s="109"/>
      <c r="C59" s="233"/>
    </row>
    <row r="60" spans="2:3" ht="21" customHeight="1">
      <c r="B60" s="109"/>
      <c r="C60" s="233"/>
    </row>
    <row r="61" spans="2:3" ht="21" customHeight="1">
      <c r="B61" s="109"/>
      <c r="C61" s="233"/>
    </row>
    <row r="62" spans="2:3" ht="21" customHeight="1">
      <c r="B62" s="109"/>
      <c r="C62" s="233"/>
    </row>
    <row r="63" spans="2:3" ht="21" customHeight="1">
      <c r="B63" s="109"/>
      <c r="C63" s="233"/>
    </row>
    <row r="64" spans="2:3" ht="21" customHeight="1">
      <c r="B64" s="109"/>
      <c r="C64" s="233"/>
    </row>
    <row r="65" spans="2:3" ht="21" customHeight="1">
      <c r="B65" s="109"/>
      <c r="C65" s="233"/>
    </row>
    <row r="66" spans="2:3" ht="21" customHeight="1">
      <c r="B66" s="109"/>
      <c r="C66" s="233"/>
    </row>
    <row r="67" spans="2:3" ht="21" customHeight="1">
      <c r="B67" s="109"/>
      <c r="C67" s="233"/>
    </row>
    <row r="68" spans="2:3" ht="21" customHeight="1">
      <c r="B68" s="109"/>
      <c r="C68" s="233"/>
    </row>
    <row r="69" spans="2:3" ht="21" customHeight="1">
      <c r="B69" s="109"/>
      <c r="C69" s="233"/>
    </row>
    <row r="70" spans="2:3" ht="21" customHeight="1">
      <c r="B70" s="109"/>
      <c r="C70" s="233"/>
    </row>
    <row r="71" spans="2:3" ht="21" customHeight="1">
      <c r="B71" s="109"/>
      <c r="C71" s="233"/>
    </row>
    <row r="72" spans="2:3" ht="21" customHeight="1">
      <c r="B72" s="109"/>
      <c r="C72" s="233"/>
    </row>
    <row r="73" spans="2:3" ht="21" customHeight="1">
      <c r="B73" s="109"/>
      <c r="C73" s="233"/>
    </row>
    <row r="74" spans="2:3" ht="21" customHeight="1">
      <c r="B74" s="109"/>
      <c r="C74" s="233"/>
    </row>
    <row r="75" spans="2:3" ht="21" customHeight="1">
      <c r="B75" s="109"/>
      <c r="C75" s="233"/>
    </row>
    <row r="76" spans="2:3" ht="21" customHeight="1">
      <c r="B76" s="109"/>
      <c r="C76" s="233"/>
    </row>
    <row r="77" spans="2:3" ht="21" customHeight="1">
      <c r="B77" s="109"/>
      <c r="C77" s="233"/>
    </row>
    <row r="78" spans="2:3" ht="21" customHeight="1">
      <c r="B78" s="109"/>
      <c r="C78" s="233"/>
    </row>
    <row r="79" spans="2:3" ht="21" customHeight="1">
      <c r="B79" s="109"/>
      <c r="C79" s="233"/>
    </row>
    <row r="80" spans="2:3" ht="21" customHeight="1">
      <c r="B80" s="109"/>
      <c r="C80" s="233"/>
    </row>
    <row r="81" spans="2:3" ht="21" customHeight="1">
      <c r="B81" s="109"/>
      <c r="C81" s="233"/>
    </row>
    <row r="82" spans="2:3" ht="21" customHeight="1">
      <c r="B82" s="109"/>
      <c r="C82" s="233"/>
    </row>
    <row r="83" spans="2:3" ht="21" customHeight="1">
      <c r="B83" s="109"/>
      <c r="C83" s="233"/>
    </row>
    <row r="84" spans="2:3" ht="21" customHeight="1">
      <c r="B84" s="109"/>
      <c r="C84" s="233"/>
    </row>
    <row r="85" spans="2:3" ht="21" customHeight="1">
      <c r="B85" s="109"/>
      <c r="C85" s="233"/>
    </row>
    <row r="86" spans="2:3" ht="21" customHeight="1">
      <c r="B86" s="109"/>
      <c r="C86" s="233"/>
    </row>
    <row r="87" spans="2:3" ht="21" customHeight="1">
      <c r="B87" s="109"/>
      <c r="C87" s="233"/>
    </row>
    <row r="88" spans="2:3" ht="21" customHeight="1">
      <c r="B88" s="109"/>
      <c r="C88" s="233"/>
    </row>
    <row r="89" spans="2:3" ht="21" customHeight="1">
      <c r="B89" s="109"/>
      <c r="C89" s="233"/>
    </row>
    <row r="90" spans="2:3" ht="21" customHeight="1">
      <c r="B90" s="109"/>
      <c r="C90" s="233"/>
    </row>
    <row r="91" spans="2:3" ht="21" customHeight="1">
      <c r="B91" s="109"/>
      <c r="C91" s="233"/>
    </row>
    <row r="92" spans="2:3" ht="21" customHeight="1">
      <c r="B92" s="109"/>
      <c r="C92" s="233"/>
    </row>
    <row r="93" spans="2:3" ht="21" customHeight="1">
      <c r="B93" s="109"/>
      <c r="C93" s="233"/>
    </row>
    <row r="94" spans="2:3" ht="21" customHeight="1">
      <c r="B94" s="109"/>
      <c r="C94" s="233"/>
    </row>
    <row r="95" spans="2:3" ht="21" customHeight="1">
      <c r="B95" s="109"/>
      <c r="C95" s="233"/>
    </row>
    <row r="96" spans="2:3" ht="21" customHeight="1">
      <c r="B96" s="109"/>
      <c r="C96" s="233"/>
    </row>
    <row r="97" spans="2:3" ht="21" customHeight="1">
      <c r="B97" s="109"/>
      <c r="C97" s="233"/>
    </row>
    <row r="98" spans="2:3" ht="21" customHeight="1">
      <c r="B98" s="109"/>
      <c r="C98" s="233"/>
    </row>
    <row r="99" spans="2:3" ht="21" customHeight="1">
      <c r="B99" s="109"/>
      <c r="C99" s="233"/>
    </row>
    <row r="100" spans="2:3" ht="21" customHeight="1">
      <c r="B100" s="109"/>
      <c r="C100" s="233"/>
    </row>
    <row r="101" spans="2:3" ht="21" customHeight="1">
      <c r="B101" s="109"/>
      <c r="C101" s="233"/>
    </row>
    <row r="102" spans="2:3" ht="21" customHeight="1">
      <c r="B102" s="109"/>
      <c r="C102" s="233"/>
    </row>
    <row r="103" spans="2:3" ht="21" customHeight="1">
      <c r="B103" s="109"/>
      <c r="C103" s="233"/>
    </row>
    <row r="104" spans="2:3" ht="21" customHeight="1">
      <c r="B104" s="109"/>
      <c r="C104" s="233"/>
    </row>
    <row r="105" spans="2:3" ht="21" customHeight="1">
      <c r="B105" s="109"/>
      <c r="C105" s="233"/>
    </row>
    <row r="106" spans="2:3" ht="21" customHeight="1">
      <c r="B106" s="109"/>
      <c r="C106" s="233"/>
    </row>
    <row r="107" spans="2:3" ht="21" customHeight="1">
      <c r="B107" s="109"/>
      <c r="C107" s="233"/>
    </row>
    <row r="108" spans="2:3" ht="21" customHeight="1">
      <c r="B108" s="109"/>
      <c r="C108" s="233"/>
    </row>
    <row r="109" spans="2:3" ht="21" customHeight="1">
      <c r="B109" s="109"/>
      <c r="C109" s="233"/>
    </row>
    <row r="110" spans="2:3" ht="21" customHeight="1">
      <c r="B110" s="109"/>
      <c r="C110" s="233"/>
    </row>
    <row r="111" spans="2:3" ht="21" customHeight="1">
      <c r="B111" s="109"/>
      <c r="C111" s="233"/>
    </row>
    <row r="112" spans="2:3" ht="21" customHeight="1">
      <c r="B112" s="109"/>
      <c r="C112" s="233"/>
    </row>
    <row r="113" spans="2:3" ht="21" customHeight="1">
      <c r="B113" s="109"/>
      <c r="C113" s="233"/>
    </row>
    <row r="114" spans="2:3" ht="21" customHeight="1">
      <c r="B114" s="109"/>
      <c r="C114" s="233"/>
    </row>
    <row r="115" spans="2:3" ht="21" customHeight="1">
      <c r="B115" s="109"/>
      <c r="C115" s="233"/>
    </row>
    <row r="116" spans="2:3" ht="21" customHeight="1">
      <c r="B116" s="109"/>
      <c r="C116" s="233"/>
    </row>
    <row r="117" spans="2:3" ht="21" customHeight="1">
      <c r="B117" s="109"/>
      <c r="C117" s="233"/>
    </row>
    <row r="118" spans="2:3" ht="21" customHeight="1">
      <c r="B118" s="109"/>
      <c r="C118" s="233"/>
    </row>
    <row r="119" spans="2:3" ht="21" customHeight="1">
      <c r="B119" s="109"/>
      <c r="C119" s="233"/>
    </row>
    <row r="120" spans="2:3" ht="21" customHeight="1">
      <c r="B120" s="109"/>
      <c r="C120" s="233"/>
    </row>
    <row r="121" spans="2:3" ht="21" customHeight="1">
      <c r="B121" s="109"/>
      <c r="C121" s="233"/>
    </row>
    <row r="122" spans="2:3" ht="21" customHeight="1">
      <c r="B122" s="109"/>
      <c r="C122" s="233"/>
    </row>
    <row r="123" spans="2:3" ht="21" customHeight="1">
      <c r="B123" s="109"/>
      <c r="C123" s="233"/>
    </row>
    <row r="124" spans="2:3" ht="21" customHeight="1">
      <c r="B124" s="109"/>
      <c r="C124" s="233"/>
    </row>
    <row r="125" spans="2:3" ht="21" customHeight="1">
      <c r="B125" s="109"/>
      <c r="C125" s="233"/>
    </row>
    <row r="126" spans="2:3" ht="21" customHeight="1">
      <c r="B126" s="109"/>
      <c r="C126" s="233"/>
    </row>
    <row r="127" spans="2:3" ht="21" customHeight="1">
      <c r="B127" s="109"/>
      <c r="C127" s="233"/>
    </row>
    <row r="128" spans="2:3" ht="21" customHeight="1">
      <c r="B128" s="109"/>
      <c r="C128" s="233"/>
    </row>
    <row r="129" spans="2:3" ht="21" customHeight="1">
      <c r="B129" s="109"/>
      <c r="C129" s="233"/>
    </row>
    <row r="130" spans="2:3" ht="21" customHeight="1">
      <c r="B130" s="109"/>
      <c r="C130" s="233"/>
    </row>
    <row r="131" spans="2:3" ht="21" customHeight="1">
      <c r="B131" s="109"/>
      <c r="C131" s="233"/>
    </row>
    <row r="132" spans="2:3" ht="21" customHeight="1">
      <c r="B132" s="109"/>
      <c r="C132" s="233"/>
    </row>
    <row r="133" spans="2:3" ht="21" customHeight="1">
      <c r="B133" s="109"/>
      <c r="C133" s="233"/>
    </row>
    <row r="134" spans="2:3" ht="21" customHeight="1">
      <c r="B134" s="109"/>
      <c r="C134" s="233"/>
    </row>
    <row r="135" spans="2:3" ht="21" customHeight="1">
      <c r="B135" s="109"/>
      <c r="C135" s="233"/>
    </row>
    <row r="136" spans="2:3" ht="21" customHeight="1">
      <c r="B136" s="109"/>
      <c r="C136" s="233"/>
    </row>
    <row r="137" spans="2:3" ht="21" customHeight="1">
      <c r="B137" s="109"/>
      <c r="C137" s="233"/>
    </row>
    <row r="138" spans="2:3" ht="21" customHeight="1">
      <c r="B138" s="109"/>
      <c r="C138" s="233"/>
    </row>
    <row r="139" spans="2:3" ht="21" customHeight="1">
      <c r="B139" s="109"/>
      <c r="C139" s="233"/>
    </row>
    <row r="140" spans="2:3" ht="21" customHeight="1">
      <c r="B140" s="109"/>
      <c r="C140" s="233"/>
    </row>
    <row r="141" spans="2:3" ht="21" customHeight="1">
      <c r="B141" s="109"/>
      <c r="C141" s="233"/>
    </row>
    <row r="142" spans="2:3" ht="21" customHeight="1">
      <c r="B142" s="109"/>
      <c r="C142" s="233"/>
    </row>
    <row r="143" spans="2:3" ht="21" customHeight="1">
      <c r="B143" s="109"/>
      <c r="C143" s="233"/>
    </row>
    <row r="144" spans="2:3" ht="21" customHeight="1">
      <c r="B144" s="109"/>
      <c r="C144" s="233"/>
    </row>
    <row r="145" spans="2:3" ht="21" customHeight="1">
      <c r="B145" s="109"/>
      <c r="C145" s="233"/>
    </row>
  </sheetData>
  <sheetProtection/>
  <mergeCells count="16">
    <mergeCell ref="B32:C32"/>
    <mergeCell ref="B36:C36"/>
    <mergeCell ref="B38:C38"/>
    <mergeCell ref="B43:C43"/>
    <mergeCell ref="B18:C18"/>
    <mergeCell ref="B20:C20"/>
    <mergeCell ref="B23:C23"/>
    <mergeCell ref="B25:C25"/>
    <mergeCell ref="B28:C28"/>
    <mergeCell ref="B30:C30"/>
    <mergeCell ref="B1:E1"/>
    <mergeCell ref="C2:E2"/>
    <mergeCell ref="C3:E3"/>
    <mergeCell ref="B7:E7"/>
    <mergeCell ref="C10:E10"/>
    <mergeCell ref="B8:E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="98" zoomScaleSheetLayoutView="98" zoomScalePageLayoutView="0" workbookViewId="0" topLeftCell="A1">
      <selection activeCell="C10" sqref="C10"/>
    </sheetView>
  </sheetViews>
  <sheetFormatPr defaultColWidth="9.00390625" defaultRowHeight="12.75"/>
  <cols>
    <col min="1" max="1" width="32.00390625" style="0" customWidth="1"/>
    <col min="2" max="2" width="18.25390625" style="0" customWidth="1"/>
    <col min="3" max="3" width="21.25390625" style="0" customWidth="1"/>
    <col min="4" max="4" width="18.125" style="0" customWidth="1"/>
  </cols>
  <sheetData>
    <row r="1" spans="2:4" s="198" customFormat="1" ht="12.75" customHeight="1">
      <c r="B1" s="335" t="s">
        <v>397</v>
      </c>
      <c r="C1" s="335"/>
      <c r="D1" s="335"/>
    </row>
    <row r="2" spans="2:4" s="198" customFormat="1" ht="12.75" customHeight="1">
      <c r="B2" s="335" t="s">
        <v>387</v>
      </c>
      <c r="C2" s="335"/>
      <c r="D2" s="335"/>
    </row>
    <row r="3" spans="2:4" s="198" customFormat="1" ht="15.75">
      <c r="B3" s="199"/>
      <c r="C3" s="335" t="s">
        <v>445</v>
      </c>
      <c r="D3" s="335"/>
    </row>
    <row r="4" spans="1:4" ht="54.75" customHeight="1">
      <c r="A4" s="339" t="s">
        <v>398</v>
      </c>
      <c r="B4" s="339"/>
      <c r="C4" s="339"/>
      <c r="D4" s="339"/>
    </row>
    <row r="5" spans="1:4" ht="34.5" customHeight="1">
      <c r="A5" s="340" t="s">
        <v>446</v>
      </c>
      <c r="B5" s="340"/>
      <c r="C5" s="340"/>
      <c r="D5" s="340"/>
    </row>
    <row r="6" spans="1:4" ht="24.75" customHeight="1">
      <c r="A6" s="234"/>
      <c r="B6" s="234"/>
      <c r="C6" s="234"/>
      <c r="D6" s="235" t="s">
        <v>399</v>
      </c>
    </row>
    <row r="7" spans="1:4" ht="48" customHeight="1">
      <c r="A7" s="236"/>
      <c r="B7" s="237" t="s">
        <v>400</v>
      </c>
      <c r="C7" s="237" t="s">
        <v>401</v>
      </c>
      <c r="D7" s="237" t="s">
        <v>465</v>
      </c>
    </row>
    <row r="8" spans="1:4" ht="63">
      <c r="A8" s="238" t="s">
        <v>402</v>
      </c>
      <c r="B8" s="239">
        <v>0</v>
      </c>
      <c r="C8" s="239">
        <f>SUM(C9:C12)</f>
        <v>0</v>
      </c>
      <c r="D8" s="239">
        <v>0</v>
      </c>
    </row>
    <row r="9" spans="1:4" ht="47.25">
      <c r="A9" s="240" t="s">
        <v>403</v>
      </c>
      <c r="B9" s="239">
        <v>0</v>
      </c>
      <c r="C9" s="239">
        <v>0</v>
      </c>
      <c r="D9" s="239">
        <v>0</v>
      </c>
    </row>
    <row r="10" spans="1:4" ht="78.75">
      <c r="A10" s="240" t="s">
        <v>404</v>
      </c>
      <c r="B10" s="239">
        <v>0</v>
      </c>
      <c r="C10" s="239">
        <v>0</v>
      </c>
      <c r="D10" s="239">
        <v>0</v>
      </c>
    </row>
    <row r="11" spans="1:4" ht="47.25">
      <c r="A11" s="240" t="s">
        <v>405</v>
      </c>
      <c r="B11" s="239">
        <v>0</v>
      </c>
      <c r="C11" s="239">
        <v>0</v>
      </c>
      <c r="D11" s="239">
        <v>0</v>
      </c>
    </row>
    <row r="12" spans="1:4" ht="47.25">
      <c r="A12" s="240" t="s">
        <v>406</v>
      </c>
      <c r="B12" s="239">
        <v>0</v>
      </c>
      <c r="C12" s="239">
        <v>0</v>
      </c>
      <c r="D12" s="239">
        <v>0</v>
      </c>
    </row>
  </sheetData>
  <sheetProtection/>
  <mergeCells count="5">
    <mergeCell ref="B1:D1"/>
    <mergeCell ref="B2:D2"/>
    <mergeCell ref="C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2019-04-11T07:40:59Z</cp:lastPrinted>
  <dcterms:created xsi:type="dcterms:W3CDTF">2004-11-08T07:05:00Z</dcterms:created>
  <dcterms:modified xsi:type="dcterms:W3CDTF">2019-11-13T09:20:53Z</dcterms:modified>
  <cp:category/>
  <cp:version/>
  <cp:contentType/>
  <cp:contentStatus/>
</cp:coreProperties>
</file>