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0" windowWidth="14325" windowHeight="10935" tabRatio="956" activeTab="6"/>
  </bookViews>
  <sheets>
    <sheet name="истдеф" sheetId="1" r:id="rId1"/>
    <sheet name="Деф" sheetId="2" r:id="rId2"/>
    <sheet name="АдмДох" sheetId="3" r:id="rId3"/>
    <sheet name="ДохБ" sheetId="4" r:id="rId4"/>
    <sheet name="Вед" sheetId="5" r:id="rId5"/>
    <sheet name="Фун" sheetId="6" r:id="rId6"/>
    <sheet name="Муниц" sheetId="7" r:id="rId7"/>
    <sheet name="10% окл" sheetId="8" state="hidden" r:id="rId8"/>
  </sheets>
  <externalReferences>
    <externalReference r:id="rId11"/>
    <externalReference r:id="rId12"/>
    <externalReference r:id="rId13"/>
  </externalReferences>
  <definedNames>
    <definedName name="_xlnm._FilterDatabase" localSheetId="2" hidden="1">'АдмДох'!$A$6:$I$92</definedName>
    <definedName name="H1миним">'[2]спр'!$B$40</definedName>
    <definedName name="H2миним">'[2]спр'!$C$40</definedName>
    <definedName name="В4">#REF!</definedName>
    <definedName name="год">#REF!</definedName>
    <definedName name="_xlnm.Print_Titles" localSheetId="2">'АдмДох'!$6:$6</definedName>
    <definedName name="_xlnm.Print_Titles" localSheetId="1">'Деф'!$6:$6</definedName>
    <definedName name="_xlnm.Print_Titles" localSheetId="0">'истдеф'!$7:$7</definedName>
    <definedName name="исп2014">#REF!</definedName>
    <definedName name="исп2015">#REF!</definedName>
    <definedName name="кбк">#REF!</definedName>
    <definedName name="кл" hidden="1">'[1]Рос'!$G$3:$G$1536</definedName>
    <definedName name="Н1адох">#REF!</definedName>
    <definedName name="Н1аист">#REF!</definedName>
    <definedName name="Н1Ак">#REF!</definedName>
    <definedName name="Н1благ">#REF!</definedName>
    <definedName name="Н1в">#REF!</definedName>
    <definedName name="Н1вед">#REF!</definedName>
    <definedName name="Н1вед1">#REF!</definedName>
    <definedName name="Н1водопр">#REF!</definedName>
    <definedName name="Н1вус">#REF!</definedName>
    <definedName name="Н1выбор">#REF!</definedName>
    <definedName name="Н1деф">#REF!</definedName>
    <definedName name="Н1Дор">#REF!</definedName>
    <definedName name="Н1дох">#REF!</definedName>
    <definedName name="Н1займ">#REF!</definedName>
    <definedName name="Н1ком">#REF!</definedName>
    <definedName name="Н1метвус">#REF!</definedName>
    <definedName name="Н1миним">#REF!</definedName>
    <definedName name="Н1мол">#REF!</definedName>
    <definedName name="Н1окл">#REF!</definedName>
    <definedName name="Н1пож">#REF!</definedName>
    <definedName name="Н1Пок">'[2]спр'!$B$42</definedName>
    <definedName name="Н1показ">#REF!</definedName>
    <definedName name="Н1пол">#REF!</definedName>
    <definedName name="Н1поощ">#REF!</definedName>
    <definedName name="Н1Публ">#REF!</definedName>
    <definedName name="Н1сбал">#REF!</definedName>
    <definedName name="Н1фун">#REF!</definedName>
    <definedName name="Н1фун1">#REF!</definedName>
    <definedName name="Н1ффп">#REF!</definedName>
    <definedName name="Н1цср">#REF!</definedName>
    <definedName name="Н1цср1">#REF!</definedName>
    <definedName name="Н1энерго">#REF!</definedName>
    <definedName name="Н2адох">#REF!</definedName>
    <definedName name="Н2аист">#REF!</definedName>
    <definedName name="Н2Ак">#REF!</definedName>
    <definedName name="Н2благ">#REF!</definedName>
    <definedName name="Н2вед">#REF!</definedName>
    <definedName name="Н2вед1">#REF!</definedName>
    <definedName name="Н2водопр">#REF!</definedName>
    <definedName name="Н2вус">#REF!</definedName>
    <definedName name="Н2выбор">#REF!</definedName>
    <definedName name="Н2деф">#REF!</definedName>
    <definedName name="Н2Дор">#REF!</definedName>
    <definedName name="Н2дох">#REF!</definedName>
    <definedName name="Н2займ">#REF!</definedName>
    <definedName name="Н2ком">#REF!</definedName>
    <definedName name="Н2миним">#REF!</definedName>
    <definedName name="Н2мол">#REF!</definedName>
    <definedName name="Н2окл">#REF!</definedName>
    <definedName name="Н2Пок">'[2]спр'!$C$42</definedName>
    <definedName name="Н2показ">#REF!</definedName>
    <definedName name="Н2пол">#REF!</definedName>
    <definedName name="Н2Публ">#REF!</definedName>
    <definedName name="Н2сбал">#REF!</definedName>
    <definedName name="Н2фун">#REF!</definedName>
    <definedName name="Н2фун1">#REF!</definedName>
    <definedName name="Н2ффп">#REF!</definedName>
    <definedName name="Н2цср">#REF!</definedName>
    <definedName name="Н2цср1">#REF!</definedName>
    <definedName name="Н2энерго">#REF!</definedName>
    <definedName name="Надох">#REF!</definedName>
    <definedName name="_xlnm.Print_Area" localSheetId="7">'10% окл'!$A:$D</definedName>
    <definedName name="_xlnm.Print_Area" localSheetId="2">'АдмДох'!$A:$E</definedName>
    <definedName name="_xlnm.Print_Area" localSheetId="4">'Вед'!$A$1:$I$176</definedName>
    <definedName name="_xlnm.Print_Area" localSheetId="1">'Деф'!$A:$E</definedName>
    <definedName name="_xlnm.Print_Area" localSheetId="3">'ДохБ'!$A$1:$M$52</definedName>
    <definedName name="_xlnm.Print_Area" localSheetId="0">'истдеф'!$A:$E</definedName>
    <definedName name="ПлПер">#REF!</definedName>
    <definedName name="Р1дата">#REF!</definedName>
    <definedName name="Р1номер">#REF!</definedName>
    <definedName name="Р2Дата">#REF!</definedName>
    <definedName name="Р2Номер">#REF!</definedName>
    <definedName name="Рдата" hidden="1">'[1]спр'!$B$4</definedName>
    <definedName name="РзПз">'[2]Вед13'!$H$8:$H$928</definedName>
    <definedName name="РзПзПлПер">#REF!</definedName>
    <definedName name="Рномер" hidden="1">'[1]спр'!$B$5</definedName>
    <definedName name="СумВед">'[2]Вед13'!$G$8:$G$928</definedName>
    <definedName name="СумВед14">#REF!</definedName>
    <definedName name="СумВед15">#REF!</definedName>
    <definedName name="СумВед16">#REF!</definedName>
    <definedName name="сумма13">'[2]выгрузка'!$F$4:$F$1195</definedName>
    <definedName name="сумма15">#REF!</definedName>
  </definedNames>
  <calcPr fullCalcOnLoad="1" refMode="R1C1"/>
</workbook>
</file>

<file path=xl/sharedStrings.xml><?xml version="1.0" encoding="utf-8"?>
<sst xmlns="http://schemas.openxmlformats.org/spreadsheetml/2006/main" count="1734" uniqueCount="423">
  <si>
    <t>Жилищное хозяйство</t>
  </si>
  <si>
    <t>151</t>
  </si>
  <si>
    <t>ГОСУДАРСТВЕННАЯ ПОШЛИНА</t>
  </si>
  <si>
    <t>Наименование</t>
  </si>
  <si>
    <t>11</t>
  </si>
  <si>
    <t>120</t>
  </si>
  <si>
    <t>08</t>
  </si>
  <si>
    <t>НАЛОГОВЫЕ И НЕНАЛОГОВЫЕ ДОХОДЫ</t>
  </si>
  <si>
    <t>НАЛОГИ НА ПРИБЫЛЬ, ДОХОДЫ</t>
  </si>
  <si>
    <t>Налог на доходы физических лиц</t>
  </si>
  <si>
    <t>Благоустройство</t>
  </si>
  <si>
    <t>Администрация Ангарского сельсовета</t>
  </si>
  <si>
    <t>Администрация Говорковского сельсовета</t>
  </si>
  <si>
    <t>Резервные фонды</t>
  </si>
  <si>
    <t>Субвенции бюджетам субъектов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</si>
  <si>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</si>
  <si>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</si>
  <si>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(в рублях)</t>
  </si>
  <si>
    <t>ВСЕГО</t>
  </si>
  <si>
    <t>13</t>
  </si>
  <si>
    <t>130</t>
  </si>
  <si>
    <t>Администрация Артюгинского  сельсовета</t>
  </si>
  <si>
    <t>Администрация Манзенского  сельсовета</t>
  </si>
  <si>
    <t>Администрация Новохайского сельсовета</t>
  </si>
  <si>
    <t>Администрация Пинчугского сельсовета</t>
  </si>
  <si>
    <t>Администрация Такучетского  сельсовета</t>
  </si>
  <si>
    <t>Администрация Шиверского сельсовета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</si>
  <si>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</si>
  <si>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БЕЗВОЗМЕЗДНЫЕ ПОСТУПЛЕНИЯ</t>
  </si>
  <si>
    <t>НАЛОГИ НА ИМУЩЕСТВО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</si>
  <si>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</si>
  <si>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</si>
  <si>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</si>
  <si>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</si>
  <si>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Пенсионное обеспечение</t>
  </si>
  <si>
    <t>ДОХОДЫ ОТ ИСПОЛЬЗОВАНИЯ ИМУЩЕСТВА, НАХОДЯЩЕГОСЯ В ГОСУДАРСТВЕННОЙ И МУНИЦИПАЛЬНОЙ СОБСТВЕННОСТИ</t>
  </si>
  <si>
    <t>Обеспечение пожарной безопасности</t>
  </si>
  <si>
    <t>КОД</t>
  </si>
  <si>
    <t xml:space="preserve">Наименование </t>
  </si>
  <si>
    <t>ИСТОЧНИКИ ВНУТРЕННЕГО ФИНАНСИРОВАНИЯ ДЕФИЦИТОВ БЮДЖЕТОВ</t>
  </si>
  <si>
    <t>140</t>
  </si>
  <si>
    <t>1</t>
  </si>
  <si>
    <t>01</t>
  </si>
  <si>
    <t>110</t>
  </si>
  <si>
    <t>Администрация Невонского сельсовета</t>
  </si>
  <si>
    <t>Администрация Чуноярского сельсовета</t>
  </si>
  <si>
    <t>СОЦИАЛЬНАЯ ПОЛИТИКА</t>
  </si>
  <si>
    <t>Безвозмездные поступления от других бюджетов бюджетной системы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</si>
  <si>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</si>
  <si>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</si>
  <si>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</si>
  <si>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</si>
  <si>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</t>
  </si>
  <si>
    <t>Администрация Белякинского сельсовета</t>
  </si>
  <si>
    <t>Администрация Осиновомысского сельсовета</t>
  </si>
  <si>
    <t>2</t>
  </si>
  <si>
    <t>КЦСР</t>
  </si>
  <si>
    <t>КВР</t>
  </si>
  <si>
    <t>НАЦИОНАЛЬНАЯ ЭКОНОМИКА</t>
  </si>
  <si>
    <t xml:space="preserve">Возврат бюджетных кредитов, предоставленных внутри страны в валюте Российской Федерации </t>
  </si>
  <si>
    <t>890 01 06 05 02 05 0000 640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</si>
  <si>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</si>
  <si>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890 01 06 05 00 00 0000 500</t>
  </si>
  <si>
    <t xml:space="preserve">Предоставление бюджетных кредитов внутри страны в валюте Российской Федерации </t>
  </si>
  <si>
    <t>890 01 06 05 02 05 0000 540</t>
  </si>
  <si>
    <t>НАЦИОНАЛЬНАЯ ОБОРОНА</t>
  </si>
  <si>
    <t>Мобилизационная и вневойсковая подготовка</t>
  </si>
  <si>
    <t>Увеличение прочих остатков денежных средств бюджетов</t>
  </si>
  <si>
    <t>10</t>
  </si>
  <si>
    <t>Культура</t>
  </si>
  <si>
    <t>890 01 06 05 00 00 0000 000</t>
  </si>
  <si>
    <t xml:space="preserve">Бюджетные кредиты, предоставленные внутри страны в валюте Российской Федерации </t>
  </si>
  <si>
    <t>890 01 06 05 00 00 0000 600</t>
  </si>
  <si>
    <t>Другие общегосударственные вопросы</t>
  </si>
  <si>
    <t>02</t>
  </si>
  <si>
    <t>05</t>
  </si>
  <si>
    <t>06</t>
  </si>
  <si>
    <t>Администрация Красногорьевского сельсовета</t>
  </si>
  <si>
    <t>Наименование показателя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</si>
  <si>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</si>
  <si>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</si>
  <si>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</si>
  <si>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</si>
  <si>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</si>
  <si>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</si>
  <si>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КУЛЬТУРА, КИНЕМАТОГРАФИЯ</t>
  </si>
  <si>
    <t>Дорожное хозяйство (дорожные фонды)</t>
  </si>
  <si>
    <t>3</t>
  </si>
  <si>
    <t>4</t>
  </si>
  <si>
    <t>5</t>
  </si>
  <si>
    <t>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</si>
  <si>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</si>
  <si>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</si>
  <si>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</t>
  </si>
  <si>
    <t>Код бюджетной классификации</t>
  </si>
  <si>
    <t>Наименование кода бюджетной классификации</t>
  </si>
  <si>
    <t>0102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</si>
  <si>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</si>
  <si>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0103</t>
  </si>
  <si>
    <t>Руководство и управление в сфере установленных функций в рамках непрограммных расходов органов местного самоуправления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</si>
  <si>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</si>
  <si>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</si>
  <si>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</si>
  <si>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</si>
  <si>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0409</t>
  </si>
  <si>
    <t>1001</t>
  </si>
  <si>
    <t>0501</t>
  </si>
  <si>
    <t>0503</t>
  </si>
  <si>
    <t>0801</t>
  </si>
  <si>
    <t>0111</t>
  </si>
  <si>
    <t>Резервные фонды местных администраций в рамках непрограммных расходов органов местного самоуправления</t>
  </si>
  <si>
    <t>Резервные средства</t>
  </si>
  <si>
    <t>Отдельные мероприятия в рамках непрограммных расходов органов местного самоуправления</t>
  </si>
  <si>
    <t>0203</t>
  </si>
  <si>
    <t/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</si>
  <si>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</si>
  <si>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на обеспечение деятельности органов местного самоуправления</t>
  </si>
  <si>
    <t>Обеспечение деятельности местных администраций в рамках непрограммных расходов органов местного самоуправления</t>
  </si>
  <si>
    <t>Другие непрограммные расходы органов местного самоуправления</t>
  </si>
  <si>
    <t>КФСР</t>
  </si>
  <si>
    <t>1101</t>
  </si>
  <si>
    <t>Физическая культура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</si>
  <si>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</si>
  <si>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1111022</t>
  </si>
  <si>
    <t>Исполнено за 2014 год</t>
  </si>
  <si>
    <t>% исполнения</t>
  </si>
  <si>
    <t>план</t>
  </si>
  <si>
    <t>исп</t>
  </si>
  <si>
    <t xml:space="preserve"> План на 2014 год</t>
  </si>
  <si>
    <t>Код классификации доходов бюджета</t>
  </si>
  <si>
    <t>Межбюджетные  трансферты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</t>
  </si>
  <si>
    <t>030</t>
  </si>
  <si>
    <t>100</t>
  </si>
  <si>
    <t>182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</si>
  <si>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</si>
  <si>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</si>
  <si>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</si>
  <si>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</si>
  <si>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</si>
  <si>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</si>
  <si>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</si>
  <si>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</si>
  <si>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</si>
  <si>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</si>
  <si>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</si>
  <si>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</si>
  <si>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903 01 05 00 00 00 0000 000</t>
  </si>
  <si>
    <t>903 01 05 00 00 00 0000 500</t>
  </si>
  <si>
    <t>903 01 05 02 00 00 0000 500</t>
  </si>
  <si>
    <t>903 01 05 02 01 00 0000 510</t>
  </si>
  <si>
    <t>903 01 05 02 01 10 0000 510</t>
  </si>
  <si>
    <t>903 01 05 00 00 00 0000 600</t>
  </si>
  <si>
    <t>903 01 05 02 00 00 0000 600</t>
  </si>
  <si>
    <t>903 01 05 02 01 00 0000 610</t>
  </si>
  <si>
    <t>903 01 05 02 01 10 0000 610</t>
  </si>
  <si>
    <t>903 00 00 00 00 00 0000 000</t>
  </si>
  <si>
    <t>903</t>
  </si>
  <si>
    <t>930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</si>
  <si>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</si>
  <si>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</si>
  <si>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</si>
  <si>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</si>
  <si>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</si>
  <si>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</si>
  <si>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</si>
  <si>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</si>
  <si>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</si>
  <si>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</si>
  <si>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</si>
  <si>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</si>
  <si>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 1 01 02010 01 0000 </t>
  </si>
  <si>
    <t xml:space="preserve"> 1 03 02230 01 0000 </t>
  </si>
  <si>
    <t xml:space="preserve"> 1 03 02240 01 0000 </t>
  </si>
  <si>
    <t xml:space="preserve"> 1 03 02250 01 0000 </t>
  </si>
  <si>
    <t xml:space="preserve"> 1 13 01995 10 0000 </t>
  </si>
  <si>
    <t xml:space="preserve"> 1 11 05035 10 0000 </t>
  </si>
  <si>
    <t xml:space="preserve"> 1 08 04020 01 0000 </t>
  </si>
  <si>
    <t xml:space="preserve"> 1 06 06043 10 0000 </t>
  </si>
  <si>
    <t xml:space="preserve"> 1 06 06033 10 0000 </t>
  </si>
  <si>
    <t xml:space="preserve"> 1 06 01030 10 0000 </t>
  </si>
  <si>
    <t xml:space="preserve"> 1 03 02260 01 0000 </t>
  </si>
  <si>
    <t>Приложение №4 к  Решению</t>
  </si>
  <si>
    <t>№ строки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</si>
  <si>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</si>
  <si>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</si>
  <si>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</si>
  <si>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</si>
  <si>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</si>
  <si>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</si>
  <si>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</si>
  <si>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</si>
  <si>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</si>
  <si>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00</t>
  </si>
  <si>
    <t>0000</t>
  </si>
  <si>
    <t>010</t>
  </si>
  <si>
    <t>200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</si>
  <si>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</si>
  <si>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</si>
  <si>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</si>
  <si>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</si>
  <si>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</si>
  <si>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</si>
  <si>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</si>
  <si>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</si>
  <si>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</si>
  <si>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</si>
  <si>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</si>
  <si>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</si>
  <si>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995</t>
  </si>
  <si>
    <t>Прочие доходы от оказания платных услуг получателями средств бюджетов поселений</t>
  </si>
  <si>
    <t>001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</si>
  <si>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</si>
  <si>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</si>
  <si>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</si>
  <si>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</si>
  <si>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>Всего</t>
  </si>
  <si>
    <t>Белякинского сельского Совета депутатов</t>
  </si>
  <si>
    <t>% Исполнения</t>
  </si>
  <si>
    <t>Земельный налог с организаций,обладающих земельным участком,расположенным в границах сельских поселений</t>
  </si>
  <si>
    <t>Земельный налог с физических лиц, обладающих земельным участком, расположенном в границах сельских поселений</t>
  </si>
  <si>
    <t>Доходы от оказания платных услуг(работ) и компенсации затрат государства получателями средств бюджетов поселений</t>
  </si>
  <si>
    <t>№ п/п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</si>
  <si>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</si>
  <si>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Межбюджетные трансферты на осуществление полномочий по формированию, исполнению бюджетов поселений и контролю за их исполнением в рамках непрограммных расходов органов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</si>
  <si>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</si>
  <si>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</si>
  <si>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Осуществление государственных полномочий по первичному воинскому учету на территориях, где отсутствуют военные комиссариаты (заработная плата и начисления работников, не являющихся лицами замещающими муниципальные должности, муниципальными служащими) в рамках непрограммных расходов органов местного самоуправления</t>
  </si>
  <si>
    <t>Мероприятия по содержанию автомобильных дорог в рамках подпрограммы "Благоустройство МО Белякинский сельсовет" муниципальной программы "Белякинский комфорт"</t>
  </si>
  <si>
    <t>Мероприятия по уличному освещению в рамках подпрограммы "Благоустройство территории МО Белякинский сельсовет муниципальной программы "Белякинский комфорт"</t>
  </si>
  <si>
    <t>Мероприятия по обустройству и содержанию мест массового отдыха в рамках подпрограммы "Благоустройство территории МО Белякинский сельсовет" муниципальной программы "Белякинский комфорт"</t>
  </si>
  <si>
    <t>Мероприятия в области культуры в рамках подпрограммы "Развитие культуры и спорта" муниципальной программы "Белякинский комфорт"</t>
  </si>
  <si>
    <t>Мероприятия в области физической культуры в рамках подпрограммы "Развитие культуры и спорта" муниципальной программы "Белякинский комфорт"</t>
  </si>
  <si>
    <t>Муниципальная программа "Белякинский комфорт"</t>
  </si>
  <si>
    <t>Подпрограмма "Жилищно-коммунальное хозяйство муниципального образования Белякинский сельсовет"</t>
  </si>
  <si>
    <t>Подпрограмма "Благоустройство территории муниципального образования Белякинский сельсовет"</t>
  </si>
  <si>
    <t>Приложение № 1 к Решению</t>
  </si>
  <si>
    <t>Приложение № 2 к Решению</t>
  </si>
  <si>
    <t>Приложение № 3 к Решению</t>
  </si>
  <si>
    <t>Приложение № 5 к  Решению</t>
  </si>
  <si>
    <t>Приложение № 6 к  Решению</t>
  </si>
  <si>
    <t>( в рублях)</t>
  </si>
  <si>
    <t>Приложение № 7 к  Решению</t>
  </si>
  <si>
    <t>Денежные взыскания налагаемые в возмещение ущерба, причиненного в резултате незакеонного или нецелевого использования бюджетных средств</t>
  </si>
  <si>
    <t xml:space="preserve"> 2 18 05010 10 0000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</si>
  <si>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</si>
  <si>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8010060000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</si>
  <si>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</si>
  <si>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</si>
  <si>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</si>
  <si>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</si>
  <si>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</si>
  <si>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</si>
  <si>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0500</t>
  </si>
  <si>
    <t>0300</t>
  </si>
  <si>
    <t>Софинансирование за счет средств местного бюджета расходов на обеспечение первичных мер пожарной безопасности сельских поселений в рамках подпрограммы"обеспечение пожарной безопасности на территории МО Белякинский сельсовет" муниципальной программы "Белякинский комфорт"</t>
  </si>
  <si>
    <t>23200S4120</t>
  </si>
  <si>
    <t>На обеспечение первичных мер пожарной безопасности в рамках подпрограммы "Обеспечение пожарной безопасности на территории МО Белякинский сельсовет" муниципальной программы "Белякинский комфорт"</t>
  </si>
  <si>
    <t>Расходы на осуществление дорожной деятельности в отношении автодорого общего пользования местного значения за счет средств дорожного фонда Красноярского края в рамках подпрограммы "Благоустройство МО Белякинский сельсовет" муниципальной программы "Белякинский кмфорт"</t>
  </si>
  <si>
    <t>Софинансирование за счет средств местного бюджета расходов на содержание автодорог общего пользования местного значения сельских поселений в рамках подпрограммы "Благоустройство территории МО Белякинский сельсовет" в рамках программы "Белякинский комфорт"</t>
  </si>
  <si>
    <t>0400</t>
  </si>
  <si>
    <t>233008Э040</t>
  </si>
  <si>
    <t>Мероприятия по очистике снега в п. Беляки  на площдке, где размещены солнечные батареи и ветрогенератор в рамках подпрограммы "Благоустройство территории МО Белякинский сельсовет" муниципальной программы "Белякинский комфорт"</t>
  </si>
  <si>
    <t>2340080020</t>
  </si>
  <si>
    <t>8000000000</t>
  </si>
  <si>
    <t>8020000000</t>
  </si>
  <si>
    <t>8020051180</t>
  </si>
  <si>
    <t>0200</t>
  </si>
  <si>
    <t>8020060000</t>
  </si>
  <si>
    <t>8020061000</t>
  </si>
  <si>
    <t>8020067000</t>
  </si>
  <si>
    <t>802006Б000</t>
  </si>
  <si>
    <t>802006Г000</t>
  </si>
  <si>
    <t>8020075140</t>
  </si>
  <si>
    <t>8060051180</t>
  </si>
  <si>
    <t>8030060000</t>
  </si>
  <si>
    <t>9000000000</t>
  </si>
  <si>
    <t>1000</t>
  </si>
  <si>
    <t>90900Ч0010</t>
  </si>
  <si>
    <t>90900Ч0060</t>
  </si>
  <si>
    <t>АДМИНИСТРАЦИЯ БЕЛЯКИНСКОГО СЕЛЬСОВЕТА</t>
  </si>
  <si>
    <t>Код ведомства</t>
  </si>
  <si>
    <t>2320080010</t>
  </si>
  <si>
    <t>1100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</si>
  <si>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</si>
  <si>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0800</t>
  </si>
  <si>
    <t>8030000000</t>
  </si>
  <si>
    <t>9090000000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</si>
  <si>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</si>
  <si>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180</t>
  </si>
  <si>
    <t>Невыясненные поступления, зачисляемые в бюджеты сельских поселений</t>
  </si>
  <si>
    <t>11651040020000</t>
  </si>
  <si>
    <t>11701050100000</t>
  </si>
  <si>
    <t>802006Ф000</t>
  </si>
  <si>
    <t>Специальные расходы</t>
  </si>
  <si>
    <t>0107</t>
  </si>
  <si>
    <t>23300S5080</t>
  </si>
  <si>
    <t>90900Ш0000</t>
  </si>
  <si>
    <t>9020080000</t>
  </si>
  <si>
    <t>880</t>
  </si>
  <si>
    <t>0502</t>
  </si>
  <si>
    <t>430</t>
  </si>
  <si>
    <t>40</t>
  </si>
  <si>
    <t>49</t>
  </si>
  <si>
    <t>8012</t>
  </si>
  <si>
    <t>9961</t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</si>
  <si>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</si>
  <si>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</si>
  <si>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</si>
  <si>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
  </t>
  </si>
  <si>
    <t>Оплата стоимости проезда в отпуск в соответствии с законодательством, высшего должностного лица муниципального образования в рамках непрограммных расходов органов местного самоуправления</t>
  </si>
  <si>
    <t>8010067000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</si>
  <si>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</si>
  <si>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</si>
  <si>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</si>
  <si>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</si>
  <si>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</si>
  <si>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</si>
  <si>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</si>
  <si>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приобретение основных средств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</si>
  <si>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</t>
  </si>
  <si>
    <t xml:space="preserve">Межбюджетные трансферты
</t>
  </si>
  <si>
    <t xml:space="preserve">Обеспечение проведения выборов и референдумов
</t>
  </si>
  <si>
    <t>Проведение выборов и референдумов в рамках непрограммных расходов органов местного самоуправления</t>
  </si>
  <si>
    <t xml:space="preserve">Иные бюджетные ассигнования
</t>
  </si>
  <si>
    <t xml:space="preserve">Подпрограмма " Участие в предупреждении и ликвидации последствий чрезвычайных ситуаций в границах поселения и обеспечение первичных мер пожарной безопасности в границах населенных пунктов поселения
</t>
  </si>
  <si>
    <t>230000000</t>
  </si>
  <si>
    <t>Коммунальное хозяйство</t>
  </si>
  <si>
    <t>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</t>
  </si>
  <si>
    <t>ОБРАЗОВАНИЕ</t>
  </si>
  <si>
    <t>0700</t>
  </si>
  <si>
    <t xml:space="preserve">Молодежная политика </t>
  </si>
  <si>
    <t>0707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</si>
  <si>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</si>
  <si>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90900Ч0050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</si>
  <si>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</si>
  <si>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казенных учреждений
</t>
  </si>
  <si>
    <t>Подпрограмма "Развитие культуры и спорта на территории МО Белякинский сельсовет"</t>
  </si>
  <si>
    <t xml:space="preserve">Социальное обеспечение и иные выплаты населению
</t>
  </si>
  <si>
    <t>300</t>
  </si>
  <si>
    <t xml:space="preserve">Публичные нормативные социальные выплаты гражданам
</t>
  </si>
  <si>
    <t>Подпрограмма "Развитие культуры и спорта на территории МО Белякински сельсовет"</t>
  </si>
  <si>
    <t>Расходы на выплаты персоналу казенных учреждений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</si>
  <si>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культуры и спорта" муниципальной программы "Белякинский комфорт"</t>
  </si>
  <si>
    <t>2340081020</t>
  </si>
  <si>
    <t>Условно-утверждаемые расходы</t>
  </si>
  <si>
    <t>Подпрограмма "УЧАСТИЕ В ПРЕДУПРЕЖДЕНИИ И ЛИКВИДАЦИИ ПОСЛЕДСТВИЙ ЧРЕЗВЫЧАЙНЫХ СИТУАЦИЙ И ОБЕСПЕЧЕНИЕ ПЕРВИЧНЫХ МЕР ПОЖАРНОЙ БЕЗОПАСНОСТИ В ГРАНИЦАХ ПОСЕЛЕНИЯ»</t>
  </si>
  <si>
    <t>23200S4121</t>
  </si>
  <si>
    <t>Обеспечение первичных мер пожарной безопасности в рамках подпрограммы "Обеспечение пожарной безопасности на территории МО Белякинский сельсовет" за сче средств краевого бюджетамуниципальной программы "Белякинский комфорт"</t>
  </si>
  <si>
    <t>Мероприятия в области создания условий для противодействия терроризму, охране жизни и здоровью граждан в рамках подпрограммы " Участие в предупреждении и ликвидации последствий чрезвычайных ситуаций в границах поселения и обеспечение первичных мер пожарной безопасности в границах населенных пунктов поселения" муниципальной программы Белякинского сельсовета "Белякинский комфорт"</t>
  </si>
  <si>
    <t>Мероприятия в области культуры в рамках подпрограммы "Развитие культуры и спорта на территории МО Белякински сельсовет" муниципальной программы "Белякинский комфорт"</t>
  </si>
  <si>
    <t>Межбюджетные трансферты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</si>
  <si>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</si>
  <si>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</si>
  <si>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1 13 02995 10 0000 </t>
  </si>
  <si>
    <t>Прочие доходы от компенсации затрат бюджетов сельских поселений</t>
  </si>
  <si>
    <t xml:space="preserve"> 2 02 35118 10 0000 </t>
  </si>
  <si>
    <t xml:space="preserve"> 2 02 30024 10 0000 </t>
  </si>
  <si>
    <t>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</si>
  <si>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</si>
  <si>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2 18 60010 10 0000 </t>
  </si>
  <si>
    <t>30</t>
  </si>
  <si>
    <t>35</t>
  </si>
  <si>
    <t>118</t>
  </si>
  <si>
    <t>024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</si>
  <si>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</si>
  <si>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</si>
  <si>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ИТОГО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</si>
  <si>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</si>
  <si>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</si>
  <si>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Отдельные мероприятия в рамках подпрограммы "Участие в предупреждении и ликвидации последствий чрезвычайных ситуаций и обеспечение первичных мер пожарной безопасности в МО Белякинский сельсовет"</t>
  </si>
  <si>
    <t>Подпрограмма "Жилищное хозяйство муниципального образования Белякинский сельсовет"</t>
  </si>
  <si>
    <t>Отдельные мероприятия в рамках подпрограммы "Жилищное хозяйство муниципального образования Белякинский сельсовет" муниципальной программы "Белякинский комфорт"</t>
  </si>
  <si>
    <t>Отдельные мероприятия в рамках подпрограммы ""Участие в предупреждении и ликвидации последствий чрезвычайных ситуаций и обеспечение первичных мер пожарной безопасности в МО Белякинский сельсовет"" муниципальной программы "Белякинский комфорт"</t>
  </si>
  <si>
    <t>Функционирование высшего должностного лица субъекта Российской  Федерации и муниципального образования</t>
  </si>
  <si>
    <t>( рублей)</t>
  </si>
  <si>
    <t>Наименование показателя бюджетной классификации</t>
  </si>
  <si>
    <t>Обеспечение проведения выборов и референдумов</t>
  </si>
  <si>
    <t>Условно утвержденные расходы</t>
  </si>
  <si>
    <t xml:space="preserve"> 1 16 10100 10 0000</t>
  </si>
  <si>
    <t xml:space="preserve"> 2 02 15001 10 0000 </t>
  </si>
  <si>
    <t xml:space="preserve"> 2 02 49999 10 0000 </t>
  </si>
  <si>
    <t xml:space="preserve"> 2 02 29999 10 0000 </t>
  </si>
  <si>
    <t>Прочие субсидии бюджетам сельских поселений на выполнение передаваемых полномочий субъектов Российской Федерации</t>
  </si>
  <si>
    <t>20</t>
  </si>
  <si>
    <t>Субсидии бюджетам бюджетной системы Российской Федерации (межбюджетные субсидии)</t>
  </si>
  <si>
    <t>29</t>
  </si>
  <si>
    <t>Прочие субсидии</t>
  </si>
  <si>
    <t>Прочие субсидии бюджетам сельских поселений</t>
  </si>
  <si>
    <t>Прочие межбюдженые трансферты, передаваемые бюджетам сельских поселений (на сбалансированность местных бюджетов)</t>
  </si>
  <si>
    <t>Прочие межбюджетные трансферты, передаваемые бюджетам сельских поселений (на реализацию мероприятий предусмотренных ДЦП "Молодежь Приангарья")</t>
  </si>
  <si>
    <t>Прочие межбюджетные трансферты</t>
  </si>
  <si>
    <t>15</t>
  </si>
  <si>
    <t>890</t>
  </si>
  <si>
    <t>16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</si>
  <si>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</si>
  <si>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23300S7490</t>
  </si>
  <si>
    <t>от  "  02 " апреля 2021 года № 4-30</t>
  </si>
  <si>
    <t xml:space="preserve">от  "   "         2022г. №  </t>
  </si>
  <si>
    <t xml:space="preserve"> План на 2021 год</t>
  </si>
  <si>
    <t>Исполнено за 2021 год</t>
  </si>
  <si>
    <t xml:space="preserve">Источники внутреннего финансирования дефицита бюджета Белякинского сельсовета на 2021 год                               </t>
  </si>
  <si>
    <t xml:space="preserve">от  "    "       2022г. №   </t>
  </si>
  <si>
    <t>Источники финансирования дефицита  бюджета Администрации Белякинского сельсовета по кодам групп, подгрупп, статей, видов источников финансирования дефицитов бюджетов, кодам классификации операций сектора государственного управления,относящихся к источникам финансирования дефицитов бюджетов  за 2021 год</t>
  </si>
  <si>
    <t>Исполнено за 2021год</t>
  </si>
  <si>
    <t>Доходы  бюджета Администрации Белякинского сельсовета по кодам классификации доходов бюджетов  за 2021 год</t>
  </si>
  <si>
    <t xml:space="preserve">от  "    "      2022 года №   </t>
  </si>
  <si>
    <t>Доходы  бюджета Администрации Белякинского сельсовета по кодам видов доходов, подвидов доходов, классификации операций сектора годгосударственного управления, относящихся к доходам бюджета за 2021 год</t>
  </si>
  <si>
    <t>План 2021 год</t>
  </si>
  <si>
    <t>Исполнено за 2021г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</si>
  <si>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</si>
  <si>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</si>
  <si>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 xml:space="preserve">от  "    "    2022 года №  </t>
  </si>
  <si>
    <t>Ведомственная структура расходов  бюджета Администрации Белякинского сельсовета за 2021 год</t>
  </si>
  <si>
    <t>План на 2021 год</t>
  </si>
  <si>
    <t>исполнено в 2021г</t>
  </si>
  <si>
    <t>802006М000</t>
  </si>
  <si>
    <t>233008Ф000</t>
  </si>
  <si>
    <t xml:space="preserve">        Распределение бюджетных ассигнований  по разделам и подразделам бюджетной классификации расходов бюджетов Российской Федерации на 2021 год и плановый период 2022-2023 годов</t>
  </si>
  <si>
    <t>Исполнено 2021 год</t>
  </si>
  <si>
    <t>Распределение бюджетных ассигнований по целевым статьям (муниципальной программе  и непрограммным направлениям деятельности), группам, подгруппам видов расходов, подразделам классификации расходов  бюджета Белякинского сельсовета на 2021 год</t>
  </si>
  <si>
    <t>План на 2021г</t>
  </si>
  <si>
    <t>Исполнено в 2021г</t>
  </si>
  <si>
    <t xml:space="preserve">от  "    "     2022 года №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</si>
</sst>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\-#,##0;&quot;-&quot;"/>
    <numFmt numFmtId="173" formatCode="#,##0.00;[Red]\-#,##0.00;&quot;-&quot;"/>
    <numFmt numFmtId="174" formatCode="#,##0.0"/>
    <numFmt numFmtId="175" formatCode="#,##0.00_ ;[Red]\-#,##0.00\ "/>
    <numFmt numFmtId="176" formatCode="\О\б\щ\и\й"/>
    <numFmt numFmtId="177" formatCode="#,##0.00_ ;\-#,##0.00\ "/>
    <numFmt numFmtId="178" formatCode="?"/>
    <numFmt numFmtId="179" formatCode="000000"/>
    <numFmt numFmtId="180" formatCode="#,##0.0;[Red]\-#,##0.0;&quot;-&quot;"/>
    <numFmt numFmtId="181" formatCode="#,##0.0_ ;[Red]\-#,##0.0\ "/>
    <numFmt numFmtId="182" formatCode="[$-10419]###\ ###\ ###\ ###\ ##0.00"/>
    <numFmt numFmtId="183" formatCode="0.0"/>
    <numFmt numFmtId="184" formatCode="0.000"/>
    <numFmt numFmtId="185" formatCode="[$-FC19]d\ mmmm\ yyyy\ &quot;г.&quot;"/>
  </numFmts>
  <fonts count="8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.5"/>
      <name val="MS Sans Serif"/>
      <family val="2"/>
    </font>
    <font>
      <sz val="9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/>
      <bottom style="hair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79" fillId="0" borderId="11" xfId="60" applyFont="1" applyFill="1" applyBorder="1" applyAlignment="1">
      <alignment horizontal="left" wrapText="1"/>
      <protection/>
    </xf>
    <xf numFmtId="4" fontId="6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4" fontId="11" fillId="0" borderId="0" xfId="0" applyNumberFormat="1" applyFont="1" applyFill="1" applyAlignment="1">
      <alignment horizontal="center" wrapText="1"/>
    </xf>
    <xf numFmtId="174" fontId="11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top" wrapText="1" shrinkToFit="1"/>
    </xf>
    <xf numFmtId="49" fontId="7" fillId="0" borderId="0" xfId="0" applyNumberFormat="1" applyFont="1" applyAlignment="1">
      <alignment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6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wrapText="1"/>
    </xf>
    <xf numFmtId="4" fontId="9" fillId="0" borderId="10" xfId="0" applyNumberFormat="1" applyFont="1" applyBorder="1" applyAlignment="1">
      <alignment/>
    </xf>
    <xf numFmtId="172" fontId="79" fillId="0" borderId="10" xfId="56" applyNumberFormat="1" applyFont="1" applyFill="1" applyBorder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vertical="center" wrapText="1"/>
    </xf>
    <xf numFmtId="0" fontId="10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vertical="justify"/>
    </xf>
    <xf numFmtId="49" fontId="6" fillId="0" borderId="10" xfId="0" applyNumberFormat="1" applyFont="1" applyBorder="1" applyAlignment="1">
      <alignment horizontal="center" vertical="justify"/>
    </xf>
    <xf numFmtId="3" fontId="6" fillId="0" borderId="10" xfId="84" applyNumberFormat="1" applyFont="1" applyBorder="1" applyAlignment="1">
      <alignment vertical="justify"/>
    </xf>
    <xf numFmtId="49" fontId="3" fillId="0" borderId="0" xfId="0" applyNumberFormat="1" applyFont="1" applyAlignment="1">
      <alignment vertical="justify"/>
    </xf>
    <xf numFmtId="3" fontId="3" fillId="0" borderId="0" xfId="0" applyNumberFormat="1" applyFont="1" applyAlignment="1">
      <alignment vertical="justify"/>
    </xf>
    <xf numFmtId="4" fontId="6" fillId="0" borderId="10" xfId="84" applyNumberFormat="1" applyFont="1" applyBorder="1" applyAlignment="1">
      <alignment vertical="justify"/>
    </xf>
    <xf numFmtId="4" fontId="7" fillId="0" borderId="10" xfId="84" applyNumberFormat="1" applyFont="1" applyBorder="1" applyAlignment="1">
      <alignment vertical="justify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7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Alignment="1">
      <alignment horizontal="center" wrapText="1" shrinkToFit="1"/>
    </xf>
    <xf numFmtId="0" fontId="5" fillId="0" borderId="12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80" fillId="0" borderId="13" xfId="33" applyNumberFormat="1" applyFont="1" applyFill="1" applyBorder="1" applyAlignment="1">
      <alignment horizontal="center" vertical="center" wrapText="1"/>
      <protection/>
    </xf>
    <xf numFmtId="0" fontId="80" fillId="0" borderId="14" xfId="33" applyNumberFormat="1" applyFont="1" applyFill="1" applyBorder="1" applyAlignment="1">
      <alignment horizontal="left" vertical="top" wrapText="1" readingOrder="1"/>
      <protection/>
    </xf>
    <xf numFmtId="182" fontId="80" fillId="0" borderId="13" xfId="33" applyNumberFormat="1" applyFont="1" applyFill="1" applyBorder="1" applyAlignment="1">
      <alignment horizontal="right" wrapText="1" readingOrder="1"/>
      <protection/>
    </xf>
    <xf numFmtId="0" fontId="15" fillId="0" borderId="0" xfId="0" applyFont="1" applyFill="1" applyAlignment="1" quotePrefix="1">
      <alignment horizontal="left" wrapText="1"/>
    </xf>
    <xf numFmtId="49" fontId="15" fillId="0" borderId="0" xfId="0" applyNumberFormat="1" applyFont="1" applyAlignment="1" quotePrefix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 quotePrefix="1">
      <alignment wrapText="1"/>
    </xf>
    <xf numFmtId="0" fontId="19" fillId="0" borderId="10" xfId="0" applyNumberFormat="1" applyFont="1" applyBorder="1" applyAlignment="1">
      <alignment horizontal="center" vertical="center" textRotation="90" wrapText="1"/>
    </xf>
    <xf numFmtId="0" fontId="15" fillId="0" borderId="10" xfId="0" applyFont="1" applyFill="1" applyBorder="1" applyAlignment="1" quotePrefix="1">
      <alignment horizontal="left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9" fontId="19" fillId="0" borderId="10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/>
    </xf>
    <xf numFmtId="174" fontId="19" fillId="0" borderId="10" xfId="0" applyNumberFormat="1" applyFont="1" applyFill="1" applyBorder="1" applyAlignment="1">
      <alignment vertical="top"/>
    </xf>
    <xf numFmtId="174" fontId="0" fillId="0" borderId="0" xfId="0" applyNumberFormat="1" applyAlignment="1">
      <alignment/>
    </xf>
    <xf numFmtId="0" fontId="20" fillId="0" borderId="10" xfId="0" applyFont="1" applyBorder="1" applyAlignment="1">
      <alignment vertical="top" wrapText="1"/>
    </xf>
    <xf numFmtId="179" fontId="19" fillId="0" borderId="16" xfId="0" applyNumberFormat="1" applyFont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179" fontId="20" fillId="0" borderId="16" xfId="0" applyNumberFormat="1" applyFont="1" applyBorder="1" applyAlignment="1">
      <alignment vertical="top" wrapText="1"/>
    </xf>
    <xf numFmtId="0" fontId="19" fillId="0" borderId="10" xfId="0" applyNumberFormat="1" applyFont="1" applyBorder="1" applyAlignment="1">
      <alignment wrapText="1"/>
    </xf>
    <xf numFmtId="0" fontId="19" fillId="0" borderId="17" xfId="0" applyNumberFormat="1" applyFont="1" applyBorder="1" applyAlignment="1">
      <alignment wrapText="1"/>
    </xf>
    <xf numFmtId="0" fontId="0" fillId="0" borderId="0" xfId="0" applyFill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 shrinkToFit="1"/>
    </xf>
    <xf numFmtId="3" fontId="16" fillId="0" borderId="0" xfId="68" applyNumberFormat="1" applyFont="1" applyAlignment="1" applyProtection="1">
      <alignment/>
      <protection hidden="1"/>
    </xf>
    <xf numFmtId="0" fontId="17" fillId="0" borderId="18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23" fillId="33" borderId="18" xfId="0" applyNumberFormat="1" applyFont="1" applyFill="1" applyBorder="1" applyAlignment="1">
      <alignment horizontal="left" vertical="center" wrapText="1"/>
    </xf>
    <xf numFmtId="49" fontId="24" fillId="33" borderId="18" xfId="0" applyNumberFormat="1" applyFont="1" applyFill="1" applyBorder="1" applyAlignment="1">
      <alignment horizontal="left" vertical="center" wrapText="1"/>
    </xf>
    <xf numFmtId="49" fontId="17" fillId="33" borderId="18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81" fillId="0" borderId="14" xfId="0" applyNumberFormat="1" applyFont="1" applyFill="1" applyBorder="1" applyAlignment="1">
      <alignment horizontal="center" vertical="top" wrapText="1"/>
    </xf>
    <xf numFmtId="0" fontId="81" fillId="0" borderId="14" xfId="0" applyNumberFormat="1" applyFont="1" applyFill="1" applyBorder="1" applyAlignment="1" quotePrefix="1">
      <alignment horizontal="center" vertical="top" wrapText="1"/>
    </xf>
    <xf numFmtId="49" fontId="81" fillId="0" borderId="14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2" fontId="17" fillId="0" borderId="21" xfId="0" applyNumberFormat="1" applyFont="1" applyFill="1" applyBorder="1" applyAlignment="1">
      <alignment horizontal="right" vertical="top" wrapText="1"/>
    </xf>
    <xf numFmtId="49" fontId="17" fillId="0" borderId="2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center" vertical="top" wrapText="1"/>
    </xf>
    <xf numFmtId="0" fontId="82" fillId="0" borderId="14" xfId="0" applyNumberFormat="1" applyFont="1" applyFill="1" applyBorder="1" applyAlignment="1" quotePrefix="1">
      <alignment horizontal="center" vertical="top" wrapText="1"/>
    </xf>
    <xf numFmtId="0" fontId="81" fillId="0" borderId="22" xfId="0" applyNumberFormat="1" applyFont="1" applyFill="1" applyBorder="1" applyAlignment="1" quotePrefix="1">
      <alignment horizontal="left" vertical="top" wrapText="1"/>
    </xf>
    <xf numFmtId="49" fontId="17" fillId="0" borderId="18" xfId="0" applyNumberFormat="1" applyFont="1" applyBorder="1" applyAlignment="1">
      <alignment horizontal="left" vertical="center" wrapText="1"/>
    </xf>
    <xf numFmtId="178" fontId="17" fillId="0" borderId="18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left" vertical="center" wrapText="1"/>
    </xf>
    <xf numFmtId="0" fontId="83" fillId="0" borderId="22" xfId="0" applyNumberFormat="1" applyFont="1" applyFill="1" applyBorder="1" applyAlignment="1" quotePrefix="1">
      <alignment horizontal="left" vertical="top" wrapText="1"/>
    </xf>
    <xf numFmtId="0" fontId="81" fillId="0" borderId="22" xfId="0" applyNumberFormat="1" applyFont="1" applyFill="1" applyBorder="1" applyAlignment="1">
      <alignment horizontal="left" vertical="top" wrapText="1"/>
    </xf>
    <xf numFmtId="0" fontId="82" fillId="0" borderId="22" xfId="0" applyNumberFormat="1" applyFont="1" applyFill="1" applyBorder="1" applyAlignment="1" quotePrefix="1">
      <alignment horizontal="left" vertical="top" wrapText="1"/>
    </xf>
    <xf numFmtId="0" fontId="81" fillId="0" borderId="23" xfId="0" applyNumberFormat="1" applyFont="1" applyFill="1" applyBorder="1" applyAlignment="1" quotePrefix="1">
      <alignment horizontal="center" vertical="top" wrapText="1"/>
    </xf>
    <xf numFmtId="49" fontId="24" fillId="0" borderId="18" xfId="0" applyNumberFormat="1" applyFont="1" applyBorder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81" fillId="0" borderId="24" xfId="0" applyNumberFormat="1" applyFont="1" applyFill="1" applyBorder="1" applyAlignment="1">
      <alignment vertical="top" wrapText="1"/>
    </xf>
    <xf numFmtId="2" fontId="81" fillId="33" borderId="23" xfId="0" applyNumberFormat="1" applyFont="1" applyFill="1" applyBorder="1" applyAlignment="1" quotePrefix="1">
      <alignment horizontal="right" vertical="top" wrapText="1"/>
    </xf>
    <xf numFmtId="174" fontId="17" fillId="0" borderId="21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top"/>
    </xf>
    <xf numFmtId="49" fontId="3" fillId="0" borderId="26" xfId="70" applyNumberFormat="1" applyFont="1" applyBorder="1" applyAlignment="1" applyProtection="1">
      <alignment horizontal="left" vertical="center" wrapText="1"/>
      <protection/>
    </xf>
    <xf numFmtId="49" fontId="3" fillId="0" borderId="26" xfId="71" applyNumberFormat="1" applyFont="1" applyBorder="1" applyAlignment="1" applyProtection="1">
      <alignment horizontal="left" vertical="center" wrapText="1"/>
      <protection/>
    </xf>
    <xf numFmtId="2" fontId="19" fillId="0" borderId="10" xfId="0" applyNumberFormat="1" applyFont="1" applyFill="1" applyBorder="1" applyAlignment="1">
      <alignment vertical="top"/>
    </xf>
    <xf numFmtId="2" fontId="82" fillId="33" borderId="23" xfId="0" applyNumberFormat="1" applyFont="1" applyFill="1" applyBorder="1" applyAlignment="1" quotePrefix="1">
      <alignment horizontal="right" vertical="top" wrapText="1"/>
    </xf>
    <xf numFmtId="2" fontId="25" fillId="0" borderId="10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183" fontId="0" fillId="0" borderId="10" xfId="0" applyNumberFormat="1" applyBorder="1" applyAlignment="1">
      <alignment/>
    </xf>
    <xf numFmtId="0" fontId="17" fillId="0" borderId="0" xfId="0" applyFont="1" applyAlignment="1">
      <alignment wrapText="1"/>
    </xf>
    <xf numFmtId="49" fontId="26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  <xf numFmtId="2" fontId="26" fillId="0" borderId="10" xfId="0" applyNumberFormat="1" applyFont="1" applyFill="1" applyBorder="1" applyAlignment="1">
      <alignment vertical="top"/>
    </xf>
    <xf numFmtId="174" fontId="26" fillId="0" borderId="10" xfId="0" applyNumberFormat="1" applyFont="1" applyFill="1" applyBorder="1" applyAlignment="1">
      <alignment vertical="top"/>
    </xf>
    <xf numFmtId="2" fontId="82" fillId="33" borderId="14" xfId="0" applyNumberFormat="1" applyFont="1" applyFill="1" applyBorder="1" applyAlignment="1" quotePrefix="1">
      <alignment horizontal="right" vertical="top" wrapText="1"/>
    </xf>
    <xf numFmtId="2" fontId="81" fillId="33" borderId="14" xfId="0" applyNumberFormat="1" applyFont="1" applyFill="1" applyBorder="1" applyAlignment="1" quotePrefix="1">
      <alignment horizontal="right" vertical="top" wrapText="1"/>
    </xf>
    <xf numFmtId="49" fontId="17" fillId="0" borderId="26" xfId="69" applyNumberFormat="1" applyFont="1" applyBorder="1" applyAlignment="1" applyProtection="1">
      <alignment horizontal="left" vertical="center" wrapText="1"/>
      <protection/>
    </xf>
    <xf numFmtId="2" fontId="17" fillId="33" borderId="10" xfId="0" applyNumberFormat="1" applyFont="1" applyFill="1" applyBorder="1" applyAlignment="1">
      <alignment horizontal="right" vertical="top" wrapText="1"/>
    </xf>
    <xf numFmtId="0" fontId="82" fillId="0" borderId="14" xfId="0" applyNumberFormat="1" applyFont="1" applyFill="1" applyBorder="1" applyAlignment="1" quotePrefix="1">
      <alignment horizontal="left" vertical="top" wrapText="1"/>
    </xf>
    <xf numFmtId="49" fontId="17" fillId="0" borderId="27" xfId="69" applyNumberFormat="1" applyFont="1" applyBorder="1" applyAlignment="1" applyProtection="1">
      <alignment horizontal="left" vertical="center" wrapText="1"/>
      <protection/>
    </xf>
    <xf numFmtId="0" fontId="81" fillId="0" borderId="14" xfId="0" applyNumberFormat="1" applyFont="1" applyFill="1" applyBorder="1" applyAlignment="1" quotePrefix="1">
      <alignment horizontal="left" vertical="top" wrapText="1"/>
    </xf>
    <xf numFmtId="0" fontId="81" fillId="33" borderId="14" xfId="0" applyNumberFormat="1" applyFont="1" applyFill="1" applyBorder="1" applyAlignment="1" quotePrefix="1">
      <alignment horizontal="left" vertical="top" wrapText="1"/>
    </xf>
    <xf numFmtId="2" fontId="81" fillId="33" borderId="10" xfId="0" applyNumberFormat="1" applyFont="1" applyFill="1" applyBorder="1" applyAlignment="1" quotePrefix="1">
      <alignment horizontal="right" vertical="top" wrapText="1"/>
    </xf>
    <xf numFmtId="49" fontId="17" fillId="0" borderId="10" xfId="0" applyNumberFormat="1" applyFont="1" applyBorder="1" applyAlignment="1" applyProtection="1">
      <alignment horizontal="center" vertical="top" wrapText="1"/>
      <protection/>
    </xf>
    <xf numFmtId="178" fontId="17" fillId="0" borderId="26" xfId="69" applyNumberFormat="1" applyFont="1" applyBorder="1" applyAlignment="1" applyProtection="1">
      <alignment horizontal="left" vertical="center" wrapText="1"/>
      <protection/>
    </xf>
    <xf numFmtId="49" fontId="24" fillId="33" borderId="10" xfId="0" applyNumberFormat="1" applyFont="1" applyFill="1" applyBorder="1" applyAlignment="1" applyProtection="1">
      <alignment horizontal="left" vertical="top" wrapText="1"/>
      <protection/>
    </xf>
    <xf numFmtId="49" fontId="24" fillId="33" borderId="10" xfId="0" applyNumberFormat="1" applyFont="1" applyFill="1" applyBorder="1" applyAlignment="1" applyProtection="1">
      <alignment horizontal="center" vertical="top" wrapText="1"/>
      <protection/>
    </xf>
    <xf numFmtId="2" fontId="24" fillId="33" borderId="10" xfId="0" applyNumberFormat="1" applyFont="1" applyFill="1" applyBorder="1" applyAlignment="1" applyProtection="1">
      <alignment horizontal="right" vertical="top" wrapText="1"/>
      <protection/>
    </xf>
    <xf numFmtId="49" fontId="17" fillId="33" borderId="10" xfId="0" applyNumberFormat="1" applyFont="1" applyFill="1" applyBorder="1" applyAlignment="1" applyProtection="1">
      <alignment horizontal="left" vertical="top" wrapText="1"/>
      <protection/>
    </xf>
    <xf numFmtId="49" fontId="17" fillId="33" borderId="10" xfId="0" applyNumberFormat="1" applyFont="1" applyFill="1" applyBorder="1" applyAlignment="1" applyProtection="1">
      <alignment horizontal="center" vertical="top" wrapText="1"/>
      <protection/>
    </xf>
    <xf numFmtId="2" fontId="17" fillId="33" borderId="10" xfId="0" applyNumberFormat="1" applyFont="1" applyFill="1" applyBorder="1" applyAlignment="1" applyProtection="1">
      <alignment horizontal="right" vertical="top" wrapText="1"/>
      <protection/>
    </xf>
    <xf numFmtId="49" fontId="82" fillId="0" borderId="14" xfId="0" applyNumberFormat="1" applyFont="1" applyFill="1" applyBorder="1" applyAlignment="1" quotePrefix="1">
      <alignment horizontal="center" vertical="top" wrapText="1"/>
    </xf>
    <xf numFmtId="0" fontId="81" fillId="0" borderId="0" xfId="0" applyNumberFormat="1" applyFont="1" applyFill="1" applyBorder="1" applyAlignment="1" quotePrefix="1">
      <alignment horizontal="center" vertical="top" wrapText="1"/>
    </xf>
    <xf numFmtId="178" fontId="17" fillId="0" borderId="1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Alignment="1">
      <alignment wrapText="1"/>
    </xf>
    <xf numFmtId="0" fontId="17" fillId="0" borderId="10" xfId="0" applyNumberFormat="1" applyFont="1" applyFill="1" applyBorder="1" applyAlignment="1">
      <alignment horizontal="left" vertical="top" wrapText="1"/>
    </xf>
    <xf numFmtId="2" fontId="17" fillId="0" borderId="10" xfId="0" applyNumberFormat="1" applyFont="1" applyBorder="1" applyAlignment="1">
      <alignment horizontal="right" vertical="top"/>
    </xf>
    <xf numFmtId="2" fontId="17" fillId="0" borderId="10" xfId="0" applyNumberFormat="1" applyFont="1" applyFill="1" applyBorder="1" applyAlignment="1">
      <alignment horizontal="right" vertical="top" wrapText="1"/>
    </xf>
    <xf numFmtId="2" fontId="17" fillId="0" borderId="20" xfId="0" applyNumberFormat="1" applyFont="1" applyFill="1" applyBorder="1" applyAlignment="1">
      <alignment horizontal="right" vertical="top" wrapText="1"/>
    </xf>
    <xf numFmtId="49" fontId="17" fillId="34" borderId="18" xfId="0" applyNumberFormat="1" applyFont="1" applyFill="1" applyBorder="1" applyAlignment="1">
      <alignment horizontal="left" vertical="center" wrapText="1"/>
    </xf>
    <xf numFmtId="2" fontId="81" fillId="33" borderId="28" xfId="0" applyNumberFormat="1" applyFont="1" applyFill="1" applyBorder="1" applyAlignment="1" quotePrefix="1">
      <alignment horizontal="right" vertical="top" wrapText="1"/>
    </xf>
    <xf numFmtId="0" fontId="17" fillId="0" borderId="18" xfId="0" applyNumberFormat="1" applyFont="1" applyBorder="1" applyAlignment="1">
      <alignment horizontal="center" vertical="center" wrapText="1"/>
    </xf>
    <xf numFmtId="2" fontId="17" fillId="33" borderId="29" xfId="0" applyNumberFormat="1" applyFont="1" applyFill="1" applyBorder="1" applyAlignment="1">
      <alignment horizontal="right" vertical="top" wrapText="1"/>
    </xf>
    <xf numFmtId="2" fontId="17" fillId="33" borderId="21" xfId="0" applyNumberFormat="1" applyFont="1" applyFill="1" applyBorder="1" applyAlignment="1">
      <alignment horizontal="right" vertical="top" wrapText="1"/>
    </xf>
    <xf numFmtId="2" fontId="17" fillId="33" borderId="21" xfId="0" applyNumberFormat="1" applyFont="1" applyFill="1" applyBorder="1" applyAlignment="1" applyProtection="1">
      <alignment horizontal="right" vertical="top" wrapText="1"/>
      <protection/>
    </xf>
    <xf numFmtId="2" fontId="82" fillId="33" borderId="10" xfId="0" applyNumberFormat="1" applyFont="1" applyFill="1" applyBorder="1" applyAlignment="1" quotePrefix="1">
      <alignment horizontal="right" vertical="top" wrapText="1"/>
    </xf>
    <xf numFmtId="2" fontId="25" fillId="0" borderId="10" xfId="0" applyNumberFormat="1" applyFont="1" applyBorder="1" applyAlignment="1">
      <alignment horizontal="right" vertical="top"/>
    </xf>
    <xf numFmtId="2" fontId="17" fillId="0" borderId="10" xfId="0" applyNumberFormat="1" applyFont="1" applyBorder="1" applyAlignment="1" applyProtection="1">
      <alignment horizontal="right" vertical="top" wrapText="1"/>
      <protection/>
    </xf>
    <xf numFmtId="2" fontId="17" fillId="33" borderId="10" xfId="0" applyNumberFormat="1" applyFont="1" applyFill="1" applyBorder="1" applyAlignment="1" quotePrefix="1">
      <alignment horizontal="right" vertical="top" wrapText="1"/>
    </xf>
    <xf numFmtId="0" fontId="83" fillId="33" borderId="14" xfId="0" applyNumberFormat="1" applyFont="1" applyFill="1" applyBorder="1" applyAlignment="1" quotePrefix="1">
      <alignment horizontal="center" vertical="top" wrapText="1"/>
    </xf>
    <xf numFmtId="0" fontId="84" fillId="33" borderId="14" xfId="0" applyNumberFormat="1" applyFont="1" applyFill="1" applyBorder="1" applyAlignment="1" quotePrefix="1">
      <alignment horizontal="center" vertical="top" wrapText="1"/>
    </xf>
    <xf numFmtId="2" fontId="83" fillId="33" borderId="14" xfId="0" applyNumberFormat="1" applyFont="1" applyFill="1" applyBorder="1" applyAlignment="1" quotePrefix="1">
      <alignment horizontal="right" vertical="top" wrapText="1"/>
    </xf>
    <xf numFmtId="0" fontId="82" fillId="33" borderId="14" xfId="0" applyNumberFormat="1" applyFont="1" applyFill="1" applyBorder="1" applyAlignment="1" quotePrefix="1">
      <alignment horizontal="center" vertical="top" wrapText="1"/>
    </xf>
    <xf numFmtId="49" fontId="82" fillId="33" borderId="14" xfId="0" applyNumberFormat="1" applyFont="1" applyFill="1" applyBorder="1" applyAlignment="1" quotePrefix="1">
      <alignment horizontal="center" vertical="top" wrapText="1"/>
    </xf>
    <xf numFmtId="0" fontId="81" fillId="33" borderId="14" xfId="0" applyNumberFormat="1" applyFont="1" applyFill="1" applyBorder="1" applyAlignment="1" quotePrefix="1">
      <alignment horizontal="center" vertical="top" wrapText="1"/>
    </xf>
    <xf numFmtId="49" fontId="81" fillId="33" borderId="14" xfId="0" applyNumberFormat="1" applyFont="1" applyFill="1" applyBorder="1" applyAlignment="1" quotePrefix="1">
      <alignment horizontal="center" vertical="top" wrapText="1"/>
    </xf>
    <xf numFmtId="0" fontId="81" fillId="33" borderId="22" xfId="0" applyNumberFormat="1" applyFont="1" applyFill="1" applyBorder="1" applyAlignment="1" quotePrefix="1">
      <alignment horizontal="left" vertical="top" wrapText="1"/>
    </xf>
    <xf numFmtId="49" fontId="81" fillId="33" borderId="14" xfId="0" applyNumberFormat="1" applyFont="1" applyFill="1" applyBorder="1" applyAlignment="1">
      <alignment horizontal="center" vertical="top" wrapText="1"/>
    </xf>
    <xf numFmtId="0" fontId="82" fillId="33" borderId="22" xfId="0" applyNumberFormat="1" applyFont="1" applyFill="1" applyBorder="1" applyAlignment="1">
      <alignment horizontal="left" vertical="top" wrapText="1"/>
    </xf>
    <xf numFmtId="2" fontId="81" fillId="0" borderId="14" xfId="0" applyNumberFormat="1" applyFont="1" applyFill="1" applyBorder="1" applyAlignment="1" quotePrefix="1">
      <alignment horizontal="right" vertical="top" wrapText="1"/>
    </xf>
    <xf numFmtId="0" fontId="81" fillId="33" borderId="14" xfId="0" applyNumberFormat="1" applyFont="1" applyFill="1" applyBorder="1" applyAlignment="1">
      <alignment horizontal="center" vertical="top" wrapText="1"/>
    </xf>
    <xf numFmtId="0" fontId="17" fillId="33" borderId="0" xfId="0" applyNumberFormat="1" applyFont="1" applyFill="1" applyAlignment="1">
      <alignment vertical="top" wrapText="1"/>
    </xf>
    <xf numFmtId="49" fontId="24" fillId="33" borderId="19" xfId="0" applyNumberFormat="1" applyFont="1" applyFill="1" applyBorder="1" applyAlignment="1">
      <alignment horizontal="left" vertical="top" wrapText="1"/>
    </xf>
    <xf numFmtId="49" fontId="24" fillId="33" borderId="15" xfId="0" applyNumberFormat="1" applyFont="1" applyFill="1" applyBorder="1" applyAlignment="1">
      <alignment horizontal="center" vertical="top" wrapText="1"/>
    </xf>
    <xf numFmtId="0" fontId="82" fillId="33" borderId="28" xfId="0" applyNumberFormat="1" applyFont="1" applyFill="1" applyBorder="1" applyAlignment="1" quotePrefix="1">
      <alignment horizontal="center" vertical="top" wrapText="1"/>
    </xf>
    <xf numFmtId="49" fontId="82" fillId="33" borderId="28" xfId="0" applyNumberFormat="1" applyFont="1" applyFill="1" applyBorder="1" applyAlignment="1" quotePrefix="1">
      <alignment horizontal="center"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49" fontId="17" fillId="33" borderId="19" xfId="0" applyNumberFormat="1" applyFont="1" applyFill="1" applyBorder="1" applyAlignment="1">
      <alignment horizontal="left" vertical="center" wrapText="1"/>
    </xf>
    <xf numFmtId="49" fontId="17" fillId="33" borderId="15" xfId="0" applyNumberFormat="1" applyFont="1" applyFill="1" applyBorder="1" applyAlignment="1">
      <alignment horizontal="center" vertical="top" wrapText="1"/>
    </xf>
    <xf numFmtId="0" fontId="81" fillId="33" borderId="28" xfId="0" applyNumberFormat="1" applyFont="1" applyFill="1" applyBorder="1" applyAlignment="1" quotePrefix="1">
      <alignment horizontal="center" vertical="top" wrapText="1"/>
    </xf>
    <xf numFmtId="49" fontId="81" fillId="33" borderId="30" xfId="0" applyNumberFormat="1" applyFont="1" applyFill="1" applyBorder="1" applyAlignment="1" quotePrefix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0" fontId="84" fillId="0" borderId="22" xfId="0" applyNumberFormat="1" applyFont="1" applyFill="1" applyBorder="1" applyAlignment="1" quotePrefix="1">
      <alignment horizontal="left" vertical="top" wrapText="1"/>
    </xf>
    <xf numFmtId="49" fontId="16" fillId="33" borderId="20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178" fontId="17" fillId="33" borderId="18" xfId="0" applyNumberFormat="1" applyFont="1" applyFill="1" applyBorder="1" applyAlignment="1">
      <alignment horizontal="left" vertical="center" wrapText="1"/>
    </xf>
    <xf numFmtId="0" fontId="81" fillId="33" borderId="22" xfId="0" applyNumberFormat="1" applyFont="1" applyFill="1" applyBorder="1" applyAlignment="1">
      <alignment horizontal="left" vertical="top" wrapText="1"/>
    </xf>
    <xf numFmtId="0" fontId="82" fillId="33" borderId="24" xfId="0" applyNumberFormat="1" applyFont="1" applyFill="1" applyBorder="1" applyAlignment="1">
      <alignment vertical="top" wrapText="1"/>
    </xf>
    <xf numFmtId="4" fontId="17" fillId="0" borderId="20" xfId="0" applyNumberFormat="1" applyFont="1" applyBorder="1" applyAlignment="1" applyProtection="1">
      <alignment horizontal="right" vertical="top" wrapText="1"/>
      <protection/>
    </xf>
    <xf numFmtId="4" fontId="17" fillId="0" borderId="10" xfId="0" applyNumberFormat="1" applyFont="1" applyBorder="1" applyAlignment="1" applyProtection="1">
      <alignment horizontal="right" vertical="top" wrapText="1"/>
      <protection/>
    </xf>
    <xf numFmtId="4" fontId="81" fillId="0" borderId="10" xfId="0" applyNumberFormat="1" applyFont="1" applyFill="1" applyBorder="1" applyAlignment="1">
      <alignment horizontal="right" vertical="top" wrapText="1"/>
    </xf>
    <xf numFmtId="0" fontId="17" fillId="0" borderId="10" xfId="0" applyFont="1" applyBorder="1" applyAlignment="1">
      <alignment horizontal="right" vertical="top"/>
    </xf>
    <xf numFmtId="2" fontId="28" fillId="0" borderId="10" xfId="0" applyNumberFormat="1" applyFont="1" applyFill="1" applyBorder="1" applyAlignment="1">
      <alignment vertical="top"/>
    </xf>
    <xf numFmtId="0" fontId="85" fillId="33" borderId="10" xfId="0" applyFont="1" applyFill="1" applyBorder="1" applyAlignment="1">
      <alignment vertical="top" wrapText="1"/>
    </xf>
    <xf numFmtId="4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2" fontId="17" fillId="33" borderId="20" xfId="0" applyNumberFormat="1" applyFont="1" applyFill="1" applyBorder="1" applyAlignment="1">
      <alignment horizontal="right" vertical="top" wrapText="1"/>
    </xf>
    <xf numFmtId="2" fontId="17" fillId="33" borderId="14" xfId="0" applyNumberFormat="1" applyFont="1" applyFill="1" applyBorder="1" applyAlignment="1" quotePrefix="1">
      <alignment horizontal="right" vertical="top" wrapText="1"/>
    </xf>
    <xf numFmtId="0" fontId="86" fillId="0" borderId="14" xfId="0" applyNumberFormat="1" applyFont="1" applyFill="1" applyBorder="1" applyAlignment="1" quotePrefix="1">
      <alignment horizontal="left" vertical="top" wrapText="1"/>
    </xf>
    <xf numFmtId="2" fontId="81" fillId="33" borderId="13" xfId="0" applyNumberFormat="1" applyFont="1" applyFill="1" applyBorder="1" applyAlignment="1" quotePrefix="1">
      <alignment horizontal="right" vertical="top" wrapText="1"/>
    </xf>
    <xf numFmtId="2" fontId="82" fillId="33" borderId="28" xfId="0" applyNumberFormat="1" applyFont="1" applyFill="1" applyBorder="1" applyAlignment="1" quotePrefix="1">
      <alignment horizontal="right" vertical="top" wrapText="1"/>
    </xf>
    <xf numFmtId="2" fontId="17" fillId="33" borderId="10" xfId="0" applyNumberFormat="1" applyFont="1" applyFill="1" applyBorder="1" applyAlignment="1">
      <alignment horizontal="right" vertical="top"/>
    </xf>
    <xf numFmtId="2" fontId="17" fillId="33" borderId="20" xfId="0" applyNumberFormat="1" applyFont="1" applyFill="1" applyBorder="1" applyAlignment="1" applyProtection="1">
      <alignment horizontal="right" vertical="top" wrapText="1"/>
      <protection/>
    </xf>
    <xf numFmtId="2" fontId="0" fillId="0" borderId="0" xfId="0" applyNumberFormat="1" applyAlignment="1">
      <alignment/>
    </xf>
    <xf numFmtId="0" fontId="17" fillId="0" borderId="18" xfId="0" applyNumberFormat="1" applyFont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right" vertical="top" wrapText="1"/>
    </xf>
    <xf numFmtId="2" fontId="16" fillId="33" borderId="20" xfId="0" applyNumberFormat="1" applyFont="1" applyFill="1" applyBorder="1" applyAlignment="1">
      <alignment horizontal="right" vertical="top" wrapText="1"/>
    </xf>
    <xf numFmtId="183" fontId="15" fillId="0" borderId="15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17" fillId="0" borderId="0" xfId="0" applyNumberFormat="1" applyFont="1" applyFill="1" applyAlignment="1">
      <alignment vertical="top" wrapText="1"/>
    </xf>
    <xf numFmtId="0" fontId="1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1" fontId="0" fillId="0" borderId="10" xfId="0" applyNumberForma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top" wrapText="1"/>
    </xf>
    <xf numFmtId="49" fontId="17" fillId="0" borderId="15" xfId="0" applyNumberFormat="1" applyFont="1" applyBorder="1" applyAlignment="1">
      <alignment horizontal="center"/>
    </xf>
    <xf numFmtId="0" fontId="81" fillId="0" borderId="22" xfId="0" applyNumberFormat="1" applyFont="1" applyBorder="1" applyAlignment="1" quotePrefix="1">
      <alignment horizontal="left" vertical="top" wrapText="1"/>
    </xf>
    <xf numFmtId="0" fontId="81" fillId="0" borderId="14" xfId="0" applyNumberFormat="1" applyFont="1" applyBorder="1" applyAlignment="1" quotePrefix="1">
      <alignment horizontal="center" wrapText="1"/>
    </xf>
    <xf numFmtId="2" fontId="81" fillId="33" borderId="14" xfId="0" applyNumberFormat="1" applyFont="1" applyFill="1" applyBorder="1" applyAlignment="1">
      <alignment horizontal="right" wrapText="1"/>
    </xf>
    <xf numFmtId="2" fontId="17" fillId="0" borderId="10" xfId="0" applyNumberFormat="1" applyFont="1" applyFill="1" applyBorder="1" applyAlignment="1">
      <alignment horizontal="right" wrapText="1"/>
    </xf>
    <xf numFmtId="49" fontId="17" fillId="0" borderId="10" xfId="0" applyNumberFormat="1" applyFont="1" applyBorder="1" applyAlignment="1" applyProtection="1">
      <alignment horizontal="left" vertical="top" wrapText="1"/>
      <protection/>
    </xf>
    <xf numFmtId="2" fontId="17" fillId="0" borderId="10" xfId="0" applyNumberFormat="1" applyFont="1" applyBorder="1" applyAlignment="1" applyProtection="1">
      <alignment horizontal="right" wrapText="1"/>
      <protection/>
    </xf>
    <xf numFmtId="2" fontId="81" fillId="33" borderId="14" xfId="0" applyNumberFormat="1" applyFont="1" applyFill="1" applyBorder="1" applyAlignment="1" quotePrefix="1">
      <alignment horizontal="right" wrapText="1"/>
    </xf>
    <xf numFmtId="0" fontId="81" fillId="0" borderId="22" xfId="0" applyNumberFormat="1" applyFont="1" applyBorder="1" applyAlignment="1">
      <alignment horizontal="left" vertical="top" wrapText="1"/>
    </xf>
    <xf numFmtId="0" fontId="82" fillId="0" borderId="24" xfId="0" applyNumberFormat="1" applyFont="1" applyBorder="1" applyAlignment="1" quotePrefix="1">
      <alignment vertical="top" wrapText="1"/>
    </xf>
    <xf numFmtId="0" fontId="82" fillId="0" borderId="14" xfId="0" applyNumberFormat="1" applyFont="1" applyBorder="1" applyAlignment="1" quotePrefix="1">
      <alignment horizontal="center" wrapText="1"/>
    </xf>
    <xf numFmtId="2" fontId="82" fillId="33" borderId="14" xfId="0" applyNumberFormat="1" applyFont="1" applyFill="1" applyBorder="1" applyAlignment="1">
      <alignment horizontal="right" wrapText="1"/>
    </xf>
    <xf numFmtId="0" fontId="21" fillId="0" borderId="0" xfId="0" applyFont="1" applyAlignment="1">
      <alignment vertical="top" wrapText="1"/>
    </xf>
    <xf numFmtId="0" fontId="15" fillId="0" borderId="0" xfId="0" applyFont="1" applyAlignment="1">
      <alignment horizontal="right" wrapText="1"/>
    </xf>
    <xf numFmtId="2" fontId="17" fillId="0" borderId="21" xfId="0" applyNumberFormat="1" applyFont="1" applyBorder="1" applyAlignment="1" applyProtection="1">
      <alignment horizontal="right" wrapText="1"/>
      <protection/>
    </xf>
    <xf numFmtId="0" fontId="8" fillId="0" borderId="0" xfId="0" applyFont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 horizontal="justify" vertical="top" wrapText="1"/>
    </xf>
    <xf numFmtId="171" fontId="19" fillId="0" borderId="10" xfId="81" applyFont="1" applyFill="1" applyBorder="1" applyAlignment="1">
      <alignment vertical="top"/>
    </xf>
    <xf numFmtId="0" fontId="0" fillId="0" borderId="0" xfId="0" applyFont="1" applyAlignment="1">
      <alignment/>
    </xf>
    <xf numFmtId="0" fontId="87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4" fontId="19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2" fontId="26" fillId="0" borderId="0" xfId="0" applyNumberFormat="1" applyFont="1" applyFill="1" applyBorder="1" applyAlignment="1">
      <alignment vertical="top"/>
    </xf>
    <xf numFmtId="3" fontId="16" fillId="0" borderId="0" xfId="68" applyNumberFormat="1" applyFont="1" applyAlignment="1" applyProtection="1">
      <alignment horizontal="right"/>
      <protection hidden="1"/>
    </xf>
    <xf numFmtId="0" fontId="3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31" xfId="0" applyNumberFormat="1" applyFont="1" applyBorder="1" applyAlignment="1" quotePrefix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7" fillId="0" borderId="0" xfId="0" applyFont="1" applyAlignment="1">
      <alignment horizontal="right" wrapText="1"/>
    </xf>
    <xf numFmtId="0" fontId="18" fillId="0" borderId="0" xfId="0" applyFont="1" applyAlignment="1" quotePrefix="1">
      <alignment horizontal="center" wrapText="1"/>
    </xf>
    <xf numFmtId="0" fontId="19" fillId="0" borderId="12" xfId="0" applyFont="1" applyBorder="1" applyAlignment="1">
      <alignment horizontal="right" wrapText="1"/>
    </xf>
    <xf numFmtId="0" fontId="19" fillId="0" borderId="15" xfId="0" applyNumberFormat="1" applyFont="1" applyFill="1" applyBorder="1" applyAlignment="1">
      <alignment horizontal="left" vertical="center" textRotation="90" wrapText="1"/>
    </xf>
    <xf numFmtId="0" fontId="19" fillId="0" borderId="31" xfId="0" applyNumberFormat="1" applyFont="1" applyFill="1" applyBorder="1" applyAlignment="1">
      <alignment horizontal="left" vertical="center" textRotation="90" wrapText="1"/>
    </xf>
    <xf numFmtId="49" fontId="19" fillId="0" borderId="21" xfId="0" applyNumberFormat="1" applyFont="1" applyBorder="1" applyAlignment="1">
      <alignment horizontal="center" wrapText="1"/>
    </xf>
    <xf numFmtId="49" fontId="19" fillId="0" borderId="17" xfId="0" applyNumberFormat="1" applyFont="1" applyBorder="1" applyAlignment="1">
      <alignment horizontal="center" wrapText="1"/>
    </xf>
    <xf numFmtId="49" fontId="19" fillId="0" borderId="18" xfId="0" applyNumberFormat="1" applyFont="1" applyBorder="1" applyAlignment="1">
      <alignment horizontal="center" wrapText="1"/>
    </xf>
    <xf numFmtId="0" fontId="19" fillId="0" borderId="15" xfId="0" applyNumberFormat="1" applyFont="1" applyBorder="1" applyAlignment="1" quotePrefix="1">
      <alignment horizontal="center" vertical="center" wrapText="1"/>
    </xf>
    <xf numFmtId="0" fontId="19" fillId="0" borderId="31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13" fillId="0" borderId="17" xfId="0" applyNumberFormat="1" applyFont="1" applyBorder="1" applyAlignment="1" applyProtection="1">
      <alignment horizontal="center" vertical="center" wrapText="1"/>
      <protection/>
    </xf>
    <xf numFmtId="49" fontId="13" fillId="0" borderId="15" xfId="0" applyNumberFormat="1" applyFont="1" applyBorder="1" applyAlignment="1" applyProtection="1">
      <alignment horizontal="center" vertical="center" wrapText="1"/>
      <protection/>
    </xf>
    <xf numFmtId="49" fontId="14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2" fillId="0" borderId="12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2" xfId="0" applyFont="1" applyBorder="1" applyAlignment="1">
      <alignment horizontal="right"/>
    </xf>
    <xf numFmtId="171" fontId="15" fillId="0" borderId="10" xfId="81" applyFont="1" applyBorder="1" applyAlignment="1">
      <alignment/>
    </xf>
    <xf numFmtId="2" fontId="19" fillId="0" borderId="10" xfId="81" applyNumberFormat="1" applyFont="1" applyFill="1" applyBorder="1" applyAlignment="1">
      <alignment vertical="top"/>
    </xf>
    <xf numFmtId="177" fontId="17" fillId="33" borderId="20" xfId="81" applyNumberFormat="1" applyFont="1" applyFill="1" applyBorder="1" applyAlignment="1">
      <alignment horizontal="right" vertical="top" wrapText="1"/>
    </xf>
    <xf numFmtId="177" fontId="81" fillId="33" borderId="14" xfId="81" applyNumberFormat="1" applyFont="1" applyFill="1" applyBorder="1" applyAlignment="1" quotePrefix="1">
      <alignment horizontal="right" vertical="top" wrapText="1"/>
    </xf>
    <xf numFmtId="177" fontId="17" fillId="33" borderId="32" xfId="81" applyNumberFormat="1" applyFont="1" applyFill="1" applyBorder="1" applyAlignment="1">
      <alignment horizontal="right" vertical="top" wrapText="1"/>
    </xf>
    <xf numFmtId="177" fontId="81" fillId="33" borderId="23" xfId="81" applyNumberFormat="1" applyFont="1" applyFill="1" applyBorder="1" applyAlignment="1" quotePrefix="1">
      <alignment horizontal="right" vertical="top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2" xfId="57"/>
    <cellStyle name="Обычный 22" xfId="58"/>
    <cellStyle name="Обычный 23" xfId="59"/>
    <cellStyle name="Обычный 29" xfId="60"/>
    <cellStyle name="Обычный 30" xfId="61"/>
    <cellStyle name="Обычный 43" xfId="62"/>
    <cellStyle name="Обычный 44" xfId="63"/>
    <cellStyle name="Обычный 45" xfId="64"/>
    <cellStyle name="Обычный 46" xfId="65"/>
    <cellStyle name="Обычный 47" xfId="66"/>
    <cellStyle name="Обычный 48" xfId="67"/>
    <cellStyle name="Обычный_Tmp1" xfId="68"/>
    <cellStyle name="Обычный_пр№6 ведомст" xfId="69"/>
    <cellStyle name="Обычный_прил№4" xfId="70"/>
    <cellStyle name="Обычный_прил№4_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84;&#1086;&#1080;%20&#1076;&#1086;&#1082;&#1091;&#1084;&#1077;&#1085;&#1090;&#1099;\&#1084;&#1086;&#1080;%20&#1076;&#1086;&#1082;&#1091;&#1084;&#1077;&#1085;&#1090;&#1099;\&#1084;&#1086;&#1080;%20&#1076;&#1086;&#1082;&#1091;&#1084;&#1077;&#1085;&#1090;&#1099;\Documents%20and%20Settings\Radkina-EV\&#1056;&#1072;&#1073;&#1086;&#1095;&#1080;&#1081;%20&#1089;&#1090;&#1086;&#1083;\&#1052;&#1086;&#1080;%20&#1076;&#1086;&#1082;&#1091;&#1084;&#1077;&#1085;&#1090;&#1099;\&#1073;&#1102;&#1076;&#1078;&#1077;&#1090;%202012\&#1088;&#1077;&#1096;&#1077;&#1085;&#1080;&#1103;\10%20&#1086;&#1082;&#1090;&#1103;&#1073;&#1088;&#1100;\&#1055;&#1088;&#1080;&#1083;&#1086;&#1078;&#1077;&#1085;&#1080;&#1103;10&#1087;&#1077;&#1095;&#1072;&#1090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3\&#1088;&#1077;&#1096;&#1077;&#1085;&#1080;&#1103;\12%20&#1076;&#1077;&#1082;\&#1055;&#1088;&#1080;&#1083;&#1086;&#1078;&#1077;&#1085;&#1080;&#1103;%20&#1082;%20&#1088;&#1077;&#1096;&#1077;&#1085;&#1080;&#1102;%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bel\Desktop\&#1073;&#1102;&#1076;&#1078;&#1077;&#1090;\&#1041;&#1102;&#1076;&#1078;&#1077;&#1090;%202021&#1075;\&#1050;&#1086;&#1088;&#1088;&#1077;&#1082;&#1090;&#1080;&#1088;&#1086;&#1074;&#1082;&#1072;%20&#1073;&#1102;&#1076;&#1078;&#1077;&#1090;&#1072;%20&#1086;&#1090;%2023.12.2021\&#1055;&#1088;&#1080;&#1083;&#1086;&#1078;&#1077;&#1085;&#1080;&#1103;%201-8%20&#1082;%20&#1088;&#1077;&#1096;&#1077;&#1085;&#1080;&#1102;%20&#84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"/>
      <sheetName val="Деф"/>
      <sheetName val="АдмДох"/>
      <sheetName val="АдмИст"/>
      <sheetName val="Дох "/>
      <sheetName val="Фун"/>
      <sheetName val="Вед"/>
      <sheetName val="публ"/>
      <sheetName val="РЦП"/>
      <sheetName val="ФФП"/>
      <sheetName val="Полн"/>
      <sheetName val="ВУС"/>
      <sheetName val="Молод"/>
      <sheetName val="Сбал"/>
      <sheetName val="Протоколы"/>
      <sheetName val="главы"/>
      <sheetName val="дороги"/>
      <sheetName val="Инв"/>
      <sheetName val="Заим"/>
      <sheetName val="СоцЭк"/>
      <sheetName val="ЗП"/>
      <sheetName val="Рем"/>
      <sheetName val="пожар"/>
      <sheetName val="Благо"/>
      <sheetName val="модерн дорог"/>
      <sheetName val="закон"/>
      <sheetName val="нсот"/>
      <sheetName val="НалПот"/>
      <sheetName val="спр"/>
    </sheetNames>
    <sheetDataSet>
      <sheetData sheetId="0">
        <row r="3">
          <cell r="G3" t="str">
            <v>45</v>
          </cell>
        </row>
        <row r="4">
          <cell r="G4" t="str">
            <v>80101020020301500Богучанский районный Совет</v>
          </cell>
        </row>
        <row r="5">
          <cell r="G5" t="str">
            <v>80101030020401500Богучанский районный Совет</v>
          </cell>
        </row>
        <row r="6">
          <cell r="G6" t="str">
            <v>80101030021201500Богучанский районный Совет</v>
          </cell>
        </row>
        <row r="7">
          <cell r="G7" t="str">
            <v>80101037950182500Богучанский районный Совет</v>
          </cell>
        </row>
        <row r="8">
          <cell r="G8" t="str">
            <v>80201060020401500Контрольно-счетная комиссия Богучанского района</v>
          </cell>
        </row>
        <row r="9">
          <cell r="G9" t="str">
            <v>80201060022501500Контрольно-счетная комиссия Богучанского района</v>
          </cell>
        </row>
        <row r="10">
          <cell r="G10" t="str">
            <v>80201067950182500Контрольно-счетная комиссия Богучанского района</v>
          </cell>
        </row>
        <row r="11">
          <cell r="G11" t="str">
            <v>80601040020401500Администрация Богучанского района</v>
          </cell>
        </row>
        <row r="12">
          <cell r="G12" t="str">
            <v>80601040020800500Администрация Богучанского района</v>
          </cell>
        </row>
        <row r="13">
          <cell r="G13" t="str">
            <v>80601045201501500Администрация Богучанского района</v>
          </cell>
        </row>
        <row r="14">
          <cell r="G14" t="str">
            <v>80601047950176500Администрация Богучанского района</v>
          </cell>
        </row>
        <row r="15">
          <cell r="G15" t="str">
            <v>80601047950182500Администрация Богучанского района</v>
          </cell>
        </row>
        <row r="16">
          <cell r="G16" t="str">
            <v>80601048130003500Администрация Богучанского района</v>
          </cell>
        </row>
        <row r="17">
          <cell r="G17" t="str">
            <v>80601049210201500Администрация Богучанского района</v>
          </cell>
        </row>
        <row r="18">
          <cell r="G18" t="str">
            <v>80601050014000500Администрация Богучанского района</v>
          </cell>
        </row>
        <row r="19">
          <cell r="G19" t="str">
            <v>80601070200002500Администрация Богучанского района</v>
          </cell>
        </row>
        <row r="20">
          <cell r="G20" t="str">
            <v>80601130920300801Администрация Богучанского района</v>
          </cell>
        </row>
        <row r="21">
          <cell r="G21" t="str">
            <v>80601139210203500Администрация Богучанского района</v>
          </cell>
        </row>
        <row r="22">
          <cell r="G22" t="str">
            <v>80603092471000500Администрация Богучанского района</v>
          </cell>
        </row>
        <row r="23">
          <cell r="G23" t="str">
            <v>80603100700500500Администрация Богучанского района</v>
          </cell>
        </row>
        <row r="24">
          <cell r="G24" t="str">
            <v>80603147950183500Администрация Богучанского района</v>
          </cell>
        </row>
        <row r="25">
          <cell r="G25" t="str">
            <v>80604052670501006Администрация Богучанского района</v>
          </cell>
        </row>
        <row r="26">
          <cell r="G26" t="str">
            <v>80604055225635500Администрация Богучанского района</v>
          </cell>
        </row>
        <row r="27">
          <cell r="G27" t="str">
            <v>80604059210252500Администрация Богучанского района</v>
          </cell>
        </row>
        <row r="28">
          <cell r="G28" t="str">
            <v>80604083000200006Администрация Богучанского района</v>
          </cell>
        </row>
        <row r="29">
          <cell r="G29" t="str">
            <v>80604083030200006Администрация Богучанского района</v>
          </cell>
        </row>
        <row r="30">
          <cell r="G30" t="str">
            <v>80604095222021500Администрация Богучанского района</v>
          </cell>
        </row>
        <row r="31">
          <cell r="G31" t="str">
            <v>80604096000200706Администрация Богучанского района</v>
          </cell>
        </row>
        <row r="32">
          <cell r="G32" t="str">
            <v>80604125222201006Администрация Богучанского района</v>
          </cell>
        </row>
        <row r="33">
          <cell r="G33" t="str">
            <v>80604127950181006Администрация Богучанского района</v>
          </cell>
        </row>
        <row r="34">
          <cell r="G34" t="str">
            <v>80605023510102703Администрация Богучанского района</v>
          </cell>
        </row>
        <row r="35">
          <cell r="G35" t="str">
            <v>80605023510103712Администрация Богучанского района</v>
          </cell>
        </row>
        <row r="36">
          <cell r="G36" t="str">
            <v>80605023510104713Администрация Богучанского района</v>
          </cell>
        </row>
        <row r="37">
          <cell r="G37" t="str">
            <v>80605023510202006Администрация Богучанского района</v>
          </cell>
        </row>
        <row r="38">
          <cell r="G38" t="str">
            <v>80605023510302006Администрация Богучанского района</v>
          </cell>
        </row>
        <row r="39">
          <cell r="G39" t="str">
            <v>80605029210103006Администрация Богучанского района</v>
          </cell>
        </row>
        <row r="40">
          <cell r="G40" t="str">
            <v>80605029210149006Администрация Богучанского района</v>
          </cell>
        </row>
        <row r="41">
          <cell r="G41" t="str">
            <v>80605029210150006Администрация Богучанского района</v>
          </cell>
        </row>
        <row r="42">
          <cell r="G42" t="str">
            <v>80605037950187500Администрация Богучанского района</v>
          </cell>
        </row>
        <row r="43">
          <cell r="G43" t="str">
            <v>80605050029900001Администрация Богучанского района</v>
          </cell>
        </row>
        <row r="44">
          <cell r="G44" t="str">
            <v>80610014910100802Администрация Богучанского района</v>
          </cell>
        </row>
        <row r="45">
          <cell r="G45" t="str">
            <v>80610038130001005Администрация Богучанского района</v>
          </cell>
        </row>
        <row r="46">
          <cell r="G46" t="str">
            <v>80610038130002005Администрация Богучанского района</v>
          </cell>
        </row>
        <row r="47">
          <cell r="G47" t="str">
            <v>80611027950179069Администрация Богучанского района</v>
          </cell>
        </row>
        <row r="48">
          <cell r="G48" t="str">
            <v>80603102479901610МБУ "МПЧ N 1"</v>
          </cell>
        </row>
        <row r="49">
          <cell r="G49" t="str">
            <v>80603102479901694МБУ "МПЧ N 1"</v>
          </cell>
        </row>
        <row r="50">
          <cell r="G50" t="str">
            <v>80603105226202699МБУ "МПЧ N 1"</v>
          </cell>
        </row>
        <row r="51">
          <cell r="G51" t="str">
            <v>80603107950182699МБУ "МПЧ N 1"</v>
          </cell>
        </row>
        <row r="52">
          <cell r="G52" t="str">
            <v>80607074310101699МБУ "ЦС и ДМ"</v>
          </cell>
        </row>
        <row r="53">
          <cell r="G53" t="str">
            <v>80607074319901610МБУ "ЦС и ДМ"</v>
          </cell>
        </row>
        <row r="54">
          <cell r="G54" t="str">
            <v>80607075201501610МБУ "ЦС и ДМ"</v>
          </cell>
        </row>
        <row r="55">
          <cell r="G55" t="str">
            <v>80607077950131693МБУ "ЦС и ДМ"</v>
          </cell>
        </row>
        <row r="56">
          <cell r="G56" t="str">
            <v>80607077950131699МБУ "ЦС и ДМ"</v>
          </cell>
        </row>
        <row r="57">
          <cell r="G57" t="str">
            <v>80607077950176699МБУ "ЦС и ДМ"</v>
          </cell>
        </row>
        <row r="58">
          <cell r="G58" t="str">
            <v>80607077950177699МБУ "ЦС и ДМ"</v>
          </cell>
        </row>
        <row r="59">
          <cell r="G59" t="str">
            <v>80607077950182699МБУ "ЦС и ДМ"</v>
          </cell>
        </row>
        <row r="60">
          <cell r="G60" t="str">
            <v>80609010960201699МБУЗ Богучанская ЦРБ</v>
          </cell>
        </row>
        <row r="61">
          <cell r="G61" t="str">
            <v>80609014709901694МБУЗ Богучанская ЦРБ</v>
          </cell>
        </row>
        <row r="62">
          <cell r="G62" t="str">
            <v>80609014709901696МБУЗ Богучанская ЦРБ</v>
          </cell>
        </row>
        <row r="63">
          <cell r="G63" t="str">
            <v>80609015118200699МБУЗ Богучанская ЦРБ</v>
          </cell>
        </row>
        <row r="64">
          <cell r="G64" t="str">
            <v>80609017950174699МБУЗ Богучанская ЦРБ</v>
          </cell>
        </row>
        <row r="65">
          <cell r="G65" t="str">
            <v>80609020960100699МБУЗ Богучанская ЦРБ</v>
          </cell>
        </row>
        <row r="66">
          <cell r="G66" t="str">
            <v>80609021020101698МБУЗ Богучанская ЦРБ</v>
          </cell>
        </row>
        <row r="67">
          <cell r="G67" t="str">
            <v>80609024719901695МБУЗ Богучанская ЦРБ</v>
          </cell>
        </row>
        <row r="68">
          <cell r="G68" t="str">
            <v>80609024719901696МБУЗ Богучанская ЦРБ</v>
          </cell>
        </row>
        <row r="69">
          <cell r="G69" t="str">
            <v>80609024789901631МБУЗ Богучанская ЦРБ</v>
          </cell>
        </row>
        <row r="70">
          <cell r="G70" t="str">
            <v>80609025058301699МБУЗ Богучанская ЦРБ</v>
          </cell>
        </row>
        <row r="71">
          <cell r="G71" t="str">
            <v>80609025201801699МБУЗ Богучанская ЦРБ</v>
          </cell>
        </row>
        <row r="72">
          <cell r="G72" t="str">
            <v>80609025221505641МБУЗ Богучанская ЦРБ</v>
          </cell>
        </row>
        <row r="73">
          <cell r="G73" t="str">
            <v>80609027950171699МБУЗ Богучанская ЦРБ</v>
          </cell>
        </row>
        <row r="74">
          <cell r="G74" t="str">
            <v>80609045201801699МБУЗ Богучанская ЦРБ</v>
          </cell>
        </row>
        <row r="75">
          <cell r="G75" t="str">
            <v>80609049210272610МБУЗ Богучанская ЦРБ</v>
          </cell>
        </row>
        <row r="76">
          <cell r="G76" t="str">
            <v>80609049210272699МБУЗ Богучанская ЦРБ</v>
          </cell>
        </row>
        <row r="77">
          <cell r="G77" t="str">
            <v>80609094859702691МБУЗ Богучанская ЦРБ</v>
          </cell>
        </row>
        <row r="78">
          <cell r="G78" t="str">
            <v>80609095205500699МБУЗ Богучанская ЦРБ</v>
          </cell>
        </row>
        <row r="79">
          <cell r="G79" t="str">
            <v>80609097950176699МБУЗ Богучанская ЦРБ</v>
          </cell>
        </row>
        <row r="80">
          <cell r="G80" t="str">
            <v>80609097950182699МБУЗ Богучанская ЦРБ</v>
          </cell>
        </row>
        <row r="81">
          <cell r="G81" t="str">
            <v>80609097950184699МБУЗ Богучанская ЦРБ</v>
          </cell>
        </row>
        <row r="82">
          <cell r="G82" t="str">
            <v>80609010960201699МБУЗ Чуноярская участковая больница</v>
          </cell>
        </row>
        <row r="83">
          <cell r="G83" t="str">
            <v>80609014709901683МБУЗ Чуноярская участковая больница</v>
          </cell>
        </row>
        <row r="84">
          <cell r="G84" t="str">
            <v>80609015225108699МБУЗ Чуноярская участковая больница</v>
          </cell>
        </row>
        <row r="85">
          <cell r="G85" t="str">
            <v>80609025058301699МБУЗ Чуноярская участковая больница</v>
          </cell>
        </row>
        <row r="86">
          <cell r="G86" t="str">
            <v>80609045201801699МБУЗ Чуноярская участковая больница</v>
          </cell>
        </row>
        <row r="87">
          <cell r="G87" t="str">
            <v>80609049210272610МБУЗ Чуноярская участковая больница</v>
          </cell>
        </row>
        <row r="88">
          <cell r="G88" t="str">
            <v>80609097950182699МБУЗ Чуноярская участковая больница</v>
          </cell>
        </row>
        <row r="89">
          <cell r="G89" t="str">
            <v>83004096000299500МКУ "МС Заказчика"</v>
          </cell>
        </row>
        <row r="90">
          <cell r="G90" t="str">
            <v>83005013500299500МКУ "МС Заказчика"</v>
          </cell>
        </row>
        <row r="91">
          <cell r="G91" t="str">
            <v>83005015229402003МКУ "МС Заказчика"</v>
          </cell>
        </row>
        <row r="92">
          <cell r="G92" t="str">
            <v>83005017950172731МКУ "МС Заказчика"</v>
          </cell>
        </row>
        <row r="93">
          <cell r="G93" t="str">
            <v>83005020700400500МКУ "МС Заказчика"</v>
          </cell>
        </row>
        <row r="94">
          <cell r="G94" t="str">
            <v>83005021020101772МКУ "МС Заказчика"</v>
          </cell>
        </row>
        <row r="95">
          <cell r="G95" t="str">
            <v>83005023510599500МКУ "МС Заказчика"</v>
          </cell>
        </row>
        <row r="96">
          <cell r="G96" t="str">
            <v>83005023510599774МКУ "МС Заказчика"</v>
          </cell>
        </row>
        <row r="97">
          <cell r="G97" t="str">
            <v>83005023510599775МКУ "МС Заказчика"</v>
          </cell>
        </row>
        <row r="98">
          <cell r="G98" t="str">
            <v>83005023510599782МКУ "МС Заказчика"</v>
          </cell>
        </row>
        <row r="99">
          <cell r="G99" t="str">
            <v>83005025225103003МКУ "МС Заказчика"</v>
          </cell>
        </row>
        <row r="100">
          <cell r="G100" t="str">
            <v>83005025225107500МКУ "МС Заказчика"</v>
          </cell>
        </row>
        <row r="101">
          <cell r="G101" t="str">
            <v>83005025225108500МКУ "МС Заказчика"</v>
          </cell>
        </row>
        <row r="102">
          <cell r="G102" t="str">
            <v>83005025226007500МКУ "МС Заказчика"</v>
          </cell>
        </row>
        <row r="103">
          <cell r="G103" t="str">
            <v>83005030700400500МКУ "МС Заказчика"</v>
          </cell>
        </row>
        <row r="104">
          <cell r="G104" t="str">
            <v>83005050029900001МКУ "МС Заказчика"</v>
          </cell>
        </row>
        <row r="105">
          <cell r="G105" t="str">
            <v>83005051020101781МКУ "МС Заказчика"</v>
          </cell>
        </row>
        <row r="106">
          <cell r="G106" t="str">
            <v>83005053510599781МКУ "МС Заказчика"</v>
          </cell>
        </row>
        <row r="107">
          <cell r="G107" t="str">
            <v>83005055226001003МКУ "МС Заказчика"</v>
          </cell>
        </row>
        <row r="108">
          <cell r="G108" t="str">
            <v>83005057950182001МКУ "МС Заказчика"</v>
          </cell>
        </row>
        <row r="109">
          <cell r="G109" t="str">
            <v>83007014209999001МКУ "МС Заказчика"</v>
          </cell>
        </row>
        <row r="110">
          <cell r="G110" t="str">
            <v>83007014209999772МКУ "МС Заказчика"</v>
          </cell>
        </row>
        <row r="111">
          <cell r="G111" t="str">
            <v>83007014209999774МКУ "МС Заказчика"</v>
          </cell>
        </row>
        <row r="112">
          <cell r="G112" t="str">
            <v>83007015225103022МКУ "МС Заказчика"</v>
          </cell>
        </row>
        <row r="113">
          <cell r="G113" t="str">
            <v>83007015225107022МКУ "МС Заказчика"</v>
          </cell>
        </row>
        <row r="114">
          <cell r="G114" t="str">
            <v>83007024219999001МКУ "МС Заказчика"</v>
          </cell>
        </row>
        <row r="115">
          <cell r="G115" t="str">
            <v>83007024219999774МКУ "МС Заказчика"</v>
          </cell>
        </row>
        <row r="116">
          <cell r="G116" t="str">
            <v>83007025225107022МКУ "МС Заказчика"</v>
          </cell>
        </row>
        <row r="117">
          <cell r="G117" t="str">
            <v>84810025226202699МБУ ЦСО</v>
          </cell>
        </row>
        <row r="118">
          <cell r="G118" t="str">
            <v>84810027950182699МБУ ЦСО</v>
          </cell>
        </row>
        <row r="119">
          <cell r="G119" t="str">
            <v>84810027950185699МБУ ЦСО</v>
          </cell>
        </row>
        <row r="120">
          <cell r="G120" t="str">
            <v>84810029210261610МБУ ЦСО</v>
          </cell>
        </row>
        <row r="121">
          <cell r="G121" t="str">
            <v>84801130029900001УСЗН Богучанского района</v>
          </cell>
        </row>
        <row r="122">
          <cell r="G122" t="str">
            <v>84807077950178447УСЗН Богучанского района</v>
          </cell>
        </row>
        <row r="123">
          <cell r="G123" t="str">
            <v>84810035052901005УСЗН Богучанского района</v>
          </cell>
        </row>
        <row r="124">
          <cell r="G124" t="str">
            <v>84810035054500005УСЗН Богучанского района</v>
          </cell>
        </row>
        <row r="125">
          <cell r="G125" t="str">
            <v>84810035054681005УСЗН Богучанского района</v>
          </cell>
        </row>
        <row r="126">
          <cell r="G126" t="str">
            <v>84810035054682005УСЗН Богучанского района</v>
          </cell>
        </row>
        <row r="127">
          <cell r="G127" t="str">
            <v>84810035054683005УСЗН Богучанского района</v>
          </cell>
        </row>
        <row r="128">
          <cell r="G128" t="str">
            <v>84810035055301005УСЗН Богучанского района</v>
          </cell>
        </row>
        <row r="129">
          <cell r="G129" t="str">
            <v>84810035055302005УСЗН Богучанского района</v>
          </cell>
        </row>
        <row r="130">
          <cell r="G130" t="str">
            <v>84810035056005005УСЗН Богучанского района</v>
          </cell>
        </row>
        <row r="131">
          <cell r="G131" t="str">
            <v>84810035056011005УСЗН Богучанского района</v>
          </cell>
        </row>
        <row r="132">
          <cell r="G132" t="str">
            <v>84810035056012005УСЗН Богучанского района</v>
          </cell>
        </row>
        <row r="133">
          <cell r="G133" t="str">
            <v>84810035056026005УСЗН Богучанского района</v>
          </cell>
        </row>
        <row r="134">
          <cell r="G134" t="str">
            <v>84810035056503005УСЗН Богучанского района</v>
          </cell>
        </row>
        <row r="135">
          <cell r="G135" t="str">
            <v>84810035056504005УСЗН Богучанского района</v>
          </cell>
        </row>
        <row r="136">
          <cell r="G136" t="str">
            <v>84810035056505005УСЗН Богучанского района</v>
          </cell>
        </row>
        <row r="137">
          <cell r="G137" t="str">
            <v>84810035056511005УСЗН Богучанского района</v>
          </cell>
        </row>
        <row r="138">
          <cell r="G138" t="str">
            <v>84810035056610005УСЗН Богучанского района</v>
          </cell>
        </row>
        <row r="139">
          <cell r="G139" t="str">
            <v>84810035056618005УСЗН Богучанского района</v>
          </cell>
        </row>
        <row r="140">
          <cell r="G140" t="str">
            <v>84810035056619005УСЗН Богучанского района</v>
          </cell>
        </row>
        <row r="141">
          <cell r="G141" t="str">
            <v>84810035056620005УСЗН Богучанского района</v>
          </cell>
        </row>
        <row r="142">
          <cell r="G142" t="str">
            <v>84810035056621005УСЗН Богучанского района</v>
          </cell>
        </row>
        <row r="143">
          <cell r="G143" t="str">
            <v>84810035056622005УСЗН Богучанского района</v>
          </cell>
        </row>
        <row r="144">
          <cell r="G144" t="str">
            <v>84810035056623005УСЗН Богучанского района</v>
          </cell>
        </row>
        <row r="145">
          <cell r="G145" t="str">
            <v>84810035056624005УСЗН Богучанского района</v>
          </cell>
        </row>
        <row r="146">
          <cell r="G146" t="str">
            <v>84810035056625005УСЗН Богучанского района</v>
          </cell>
        </row>
        <row r="147">
          <cell r="G147" t="str">
            <v>84810035056627005УСЗН Богучанского района</v>
          </cell>
        </row>
        <row r="148">
          <cell r="G148" t="str">
            <v>84810035056701005УСЗН Богучанского района</v>
          </cell>
        </row>
        <row r="149">
          <cell r="G149" t="str">
            <v>84810035056702005УСЗН Богучанского района</v>
          </cell>
        </row>
        <row r="150">
          <cell r="G150" t="str">
            <v>84810035056801005УСЗН Богучанского района</v>
          </cell>
        </row>
        <row r="151">
          <cell r="G151" t="str">
            <v>84810035056802005УСЗН Богучанского района</v>
          </cell>
        </row>
        <row r="152">
          <cell r="G152" t="str">
            <v>84810035057001005УСЗН Богучанского района</v>
          </cell>
        </row>
        <row r="153">
          <cell r="G153" t="str">
            <v>84810035057805005УСЗН Богучанского района</v>
          </cell>
        </row>
        <row r="154">
          <cell r="G154" t="str">
            <v>84810035057806005УСЗН Богучанского района</v>
          </cell>
        </row>
        <row r="155">
          <cell r="G155" t="str">
            <v>84810035057808005УСЗН Богучанского района</v>
          </cell>
        </row>
        <row r="156">
          <cell r="G156" t="str">
            <v>84810035057809005УСЗН Богучанского района</v>
          </cell>
        </row>
        <row r="157">
          <cell r="G157" t="str">
            <v>84810035057810005УСЗН Богучанского района</v>
          </cell>
        </row>
        <row r="158">
          <cell r="G158" t="str">
            <v>84810035057811005УСЗН Богучанского района</v>
          </cell>
        </row>
        <row r="159">
          <cell r="G159" t="str">
            <v>84810035057904005УСЗН Богучанского района</v>
          </cell>
        </row>
        <row r="160">
          <cell r="G160" t="str">
            <v>84810035057907005УСЗН Богучанского района</v>
          </cell>
        </row>
        <row r="161">
          <cell r="G161" t="str">
            <v>84810035057909005УСЗН Богучанского района</v>
          </cell>
        </row>
        <row r="162">
          <cell r="G162" t="str">
            <v>84810035057911005УСЗН Богучанского района</v>
          </cell>
        </row>
        <row r="163">
          <cell r="G163" t="str">
            <v>84810035059101005УСЗН Богучанского района</v>
          </cell>
        </row>
        <row r="164">
          <cell r="G164" t="str">
            <v>84810035059102005УСЗН Богучанского района</v>
          </cell>
        </row>
        <row r="165">
          <cell r="G165" t="str">
            <v>84810035059103005УСЗН Богучанского района</v>
          </cell>
        </row>
        <row r="166">
          <cell r="G166" t="str">
            <v>84810035059801005УСЗН Богучанского района</v>
          </cell>
        </row>
        <row r="167">
          <cell r="G167" t="str">
            <v>84810035059802005УСЗН Богучанского района</v>
          </cell>
        </row>
        <row r="168">
          <cell r="G168" t="str">
            <v>84810035226805068УСЗН Богучанского района</v>
          </cell>
        </row>
        <row r="169">
          <cell r="G169" t="str">
            <v>84810035226806068УСЗН Богучанского района</v>
          </cell>
        </row>
        <row r="170">
          <cell r="G170" t="str">
            <v>84810035227101068УСЗН Богучанского района</v>
          </cell>
        </row>
        <row r="171">
          <cell r="G171" t="str">
            <v>84810035227102068УСЗН Богучанского района</v>
          </cell>
        </row>
        <row r="172">
          <cell r="G172" t="str">
            <v>84810035227103068УСЗН Богучанского района</v>
          </cell>
        </row>
        <row r="173">
          <cell r="G173" t="str">
            <v>84810035227104068УСЗН Богучанского района</v>
          </cell>
        </row>
        <row r="174">
          <cell r="G174" t="str">
            <v>84810045223738068УСЗН Богучанского района</v>
          </cell>
        </row>
        <row r="175">
          <cell r="G175" t="str">
            <v>84810045223739068УСЗН Богучанского района</v>
          </cell>
        </row>
        <row r="176">
          <cell r="G176" t="str">
            <v>84810065226202500УСЗН Богучанского района</v>
          </cell>
        </row>
        <row r="177">
          <cell r="G177" t="str">
            <v>84810067950182500УСЗН Богучанского района</v>
          </cell>
        </row>
        <row r="178">
          <cell r="G178" t="str">
            <v>84810069210202500УСЗН Богучанского района</v>
          </cell>
        </row>
        <row r="179">
          <cell r="G179" t="str">
            <v>85607024239901610МБОУ ДОД Ангарская ДШИ</v>
          </cell>
        </row>
        <row r="180">
          <cell r="G180" t="str">
            <v>85607024239901683МБОУ ДОД Ангарская ДШИ</v>
          </cell>
        </row>
        <row r="181">
          <cell r="G181" t="str">
            <v>85607025201501610МБОУ ДОД Ангарская ДШИ</v>
          </cell>
        </row>
        <row r="182">
          <cell r="G182" t="str">
            <v>85607025220446699МБОУ ДОД Ангарская ДШИ</v>
          </cell>
        </row>
        <row r="183">
          <cell r="G183" t="str">
            <v>85607025225108699МБОУ ДОД Ангарская ДШИ</v>
          </cell>
        </row>
        <row r="184">
          <cell r="G184" t="str">
            <v>85607027950143624МБОУ ДОД Ангарская ДШИ</v>
          </cell>
        </row>
        <row r="185">
          <cell r="G185" t="str">
            <v>85607027950182699МБОУ ДОД Ангарская ДШИ</v>
          </cell>
        </row>
        <row r="186">
          <cell r="G186" t="str">
            <v>85607024239901610МБОУ ДОД Богучанская ДШИ</v>
          </cell>
        </row>
        <row r="187">
          <cell r="G187" t="str">
            <v>85607024239901697МБОУ ДОД Богучанская ДШИ</v>
          </cell>
        </row>
        <row r="188">
          <cell r="G188" t="str">
            <v>85607025201501610МБОУ ДОД Богучанская ДШИ</v>
          </cell>
        </row>
        <row r="189">
          <cell r="G189" t="str">
            <v>85607025220446699МБОУ ДОД Богучанская ДШИ</v>
          </cell>
        </row>
        <row r="190">
          <cell r="G190" t="str">
            <v>85607025225107699МБОУ ДОД Богучанская ДШИ</v>
          </cell>
        </row>
        <row r="191">
          <cell r="G191" t="str">
            <v>85607027950143624МБОУ ДОД Богучанская ДШИ</v>
          </cell>
        </row>
        <row r="192">
          <cell r="G192" t="str">
            <v>85607027950143699МБОУ ДОД Богучанская ДШИ</v>
          </cell>
        </row>
        <row r="193">
          <cell r="G193" t="str">
            <v>85607024239901610МБОУ ДОД Манзенская ДШИ</v>
          </cell>
        </row>
        <row r="194">
          <cell r="G194" t="str">
            <v>85607024239901683МБОУ ДОД Манзенская ДШИ</v>
          </cell>
        </row>
        <row r="195">
          <cell r="G195" t="str">
            <v>85607024239901695МБОУ ДОД Манзенская ДШИ</v>
          </cell>
        </row>
        <row r="196">
          <cell r="G196" t="str">
            <v>85607025201501610МБОУ ДОД Манзенская ДШИ</v>
          </cell>
        </row>
        <row r="197">
          <cell r="G197" t="str">
            <v>85607025220446699МБОУ ДОД Манзенская ДШИ</v>
          </cell>
        </row>
        <row r="198">
          <cell r="G198" t="str">
            <v>85607025225108699МБОУ ДОД Манзенская ДШИ</v>
          </cell>
        </row>
        <row r="199">
          <cell r="G199" t="str">
            <v>85607027950143624МБОУ ДОД Манзенская ДШИ</v>
          </cell>
        </row>
        <row r="200">
          <cell r="G200" t="str">
            <v>85607027950182699МБОУ ДОД Манзенская ДШИ</v>
          </cell>
        </row>
        <row r="201">
          <cell r="G201" t="str">
            <v>85607024239901610МБОУ ДОД Невонская ДШИ</v>
          </cell>
        </row>
        <row r="202">
          <cell r="G202" t="str">
            <v>85607025201501610МБОУ ДОД Невонская ДШИ</v>
          </cell>
        </row>
        <row r="203">
          <cell r="G203" t="str">
            <v>85607025220446699МБОУ ДОД Невонская ДШИ</v>
          </cell>
        </row>
        <row r="204">
          <cell r="G204" t="str">
            <v>85607025220447699МБОУ ДОД Невонская ДШИ</v>
          </cell>
        </row>
        <row r="205">
          <cell r="G205" t="str">
            <v>85607027950143624МБОУ ДОД Невонская ДШИ</v>
          </cell>
        </row>
        <row r="206">
          <cell r="G206" t="str">
            <v>85607027950143626МБОУ ДОД Невонская ДШИ</v>
          </cell>
        </row>
        <row r="207">
          <cell r="G207" t="str">
            <v>85607027950182699МБОУ ДОД Невонская ДШИ</v>
          </cell>
        </row>
        <row r="208">
          <cell r="G208" t="str">
            <v>85607024239901610МБОУ ДОД Пинчугская ДШИ</v>
          </cell>
        </row>
        <row r="209">
          <cell r="G209" t="str">
            <v>85607025201501610МБОУ ДОД Пинчугская ДШИ</v>
          </cell>
        </row>
        <row r="210">
          <cell r="G210" t="str">
            <v>85607025220446699МБОУ ДОД Пинчугская ДШИ</v>
          </cell>
        </row>
        <row r="211">
          <cell r="G211" t="str">
            <v>85607025220447699МБОУ ДОД Пинчугская ДШИ</v>
          </cell>
        </row>
        <row r="212">
          <cell r="G212" t="str">
            <v>85607027950143624МБОУ ДОД Пинчугская ДШИ</v>
          </cell>
        </row>
        <row r="213">
          <cell r="G213" t="str">
            <v>85607027950143626МБОУ ДОД Пинчугская ДШИ</v>
          </cell>
        </row>
        <row r="214">
          <cell r="G214" t="str">
            <v>85607027950182699МБОУ ДОД Пинчугская ДШИ</v>
          </cell>
        </row>
        <row r="215">
          <cell r="G215" t="str">
            <v>85607024239901610МБОУ ДОД Таежнинская ДШИ</v>
          </cell>
        </row>
        <row r="216">
          <cell r="G216" t="str">
            <v>85607024239901683МБОУ ДОД Таежнинская ДШИ</v>
          </cell>
        </row>
        <row r="217">
          <cell r="G217" t="str">
            <v>85607024239901694МБОУ ДОД Таежнинская ДШИ</v>
          </cell>
        </row>
        <row r="218">
          <cell r="G218" t="str">
            <v>85607025201501610МБОУ ДОД Таежнинская ДШИ</v>
          </cell>
        </row>
        <row r="219">
          <cell r="G219" t="str">
            <v>85607025220446699МБОУ ДОД Таежнинская ДШИ</v>
          </cell>
        </row>
        <row r="220">
          <cell r="G220" t="str">
            <v>85607025220447699МБОУ ДОД Таежнинская ДШИ</v>
          </cell>
        </row>
        <row r="221">
          <cell r="G221" t="str">
            <v>85607025225108699МБОУ ДОД Таежнинская ДШИ</v>
          </cell>
        </row>
        <row r="222">
          <cell r="G222" t="str">
            <v>85607027950143624МБОУ ДОД Таежнинская ДШИ</v>
          </cell>
        </row>
        <row r="223">
          <cell r="G223" t="str">
            <v>85607027950143626МБОУ ДОД Таежнинская ДШИ</v>
          </cell>
        </row>
        <row r="224">
          <cell r="G224" t="str">
            <v>85607027950182699МБОУ ДОД Таежнинская ДШИ</v>
          </cell>
        </row>
        <row r="225">
          <cell r="G225" t="str">
            <v>85608014419901610МБУК БКМ им. Д.М. Андона</v>
          </cell>
        </row>
        <row r="226">
          <cell r="G226" t="str">
            <v>85608015201501610МБУК БКМ им. Д.М. Андона</v>
          </cell>
        </row>
        <row r="227">
          <cell r="G227" t="str">
            <v>85608017950182699МБУК БКМ им. Д.М. Андона</v>
          </cell>
        </row>
        <row r="228">
          <cell r="G228" t="str">
            <v>85608014409901610МБУК БМ РДК "Янтарь"</v>
          </cell>
        </row>
        <row r="229">
          <cell r="G229" t="str">
            <v>85608014409901683МБУК БМ РДК "Янтарь"</v>
          </cell>
        </row>
        <row r="230">
          <cell r="G230" t="str">
            <v>85608014409901695МБУК БМ РДК "Янтарь"</v>
          </cell>
        </row>
        <row r="231">
          <cell r="G231" t="str">
            <v>85608014409901697МБУК БМ РДК "Янтарь"</v>
          </cell>
        </row>
        <row r="232">
          <cell r="G232" t="str">
            <v>85608015201501610МБУК БМ РДК "Янтарь"</v>
          </cell>
        </row>
        <row r="233">
          <cell r="G233" t="str">
            <v>85608015220447699МБУК БМ РДК "Янтарь"</v>
          </cell>
        </row>
        <row r="234">
          <cell r="G234" t="str">
            <v>85608015225107699МБУК БМ РДК "Янтарь"</v>
          </cell>
        </row>
        <row r="235">
          <cell r="G235" t="str">
            <v>85608015225108699МБУК БМ РДК "Янтарь"</v>
          </cell>
        </row>
        <row r="236">
          <cell r="G236" t="str">
            <v>85608017950143626МБУК БМ РДК "Янтарь"</v>
          </cell>
        </row>
        <row r="237">
          <cell r="G237" t="str">
            <v>85608017950143699МБУК БМ РДК "Янтарь"</v>
          </cell>
        </row>
        <row r="238">
          <cell r="G238" t="str">
            <v>85608017950182699МБУК БМ РДК "Янтарь"</v>
          </cell>
        </row>
        <row r="239">
          <cell r="G239" t="str">
            <v>85608018600000610МБУК БМ РДК "Янтарь"</v>
          </cell>
        </row>
        <row r="240">
          <cell r="G240" t="str">
            <v>85608045226202699МБУК БМ РДК "Янтарь"</v>
          </cell>
        </row>
        <row r="241">
          <cell r="G241" t="str">
            <v>85608014400200699МБУК БМЦРБ</v>
          </cell>
        </row>
        <row r="242">
          <cell r="G242" t="str">
            <v>85608014429901610МБУК БМЦРБ</v>
          </cell>
        </row>
        <row r="243">
          <cell r="G243" t="str">
            <v>85608014429901694МБУК БМЦРБ</v>
          </cell>
        </row>
        <row r="244">
          <cell r="G244" t="str">
            <v>85608014429901695МБУК БМЦРБ</v>
          </cell>
        </row>
        <row r="245">
          <cell r="G245" t="str">
            <v>85608015201501610МБУК БМЦРБ</v>
          </cell>
        </row>
        <row r="246">
          <cell r="G246" t="str">
            <v>85608015220440699МБУК БМЦРБ</v>
          </cell>
        </row>
        <row r="247">
          <cell r="G247" t="str">
            <v>85608015220442699МБУК БМЦРБ</v>
          </cell>
        </row>
        <row r="248">
          <cell r="G248" t="str">
            <v>85608015220443699МБУК БМЦРБ</v>
          </cell>
        </row>
        <row r="249">
          <cell r="G249" t="str">
            <v>85608015220448699МБУК БМЦРБ</v>
          </cell>
        </row>
        <row r="250">
          <cell r="G250" t="str">
            <v>85608017950143621МБУК БМЦРБ</v>
          </cell>
        </row>
        <row r="251">
          <cell r="G251" t="str">
            <v>85608017950143622МБУК БМЦРБ</v>
          </cell>
        </row>
        <row r="252">
          <cell r="G252" t="str">
            <v>85608017950143623МБУК БМЦРБ</v>
          </cell>
        </row>
        <row r="253">
          <cell r="G253" t="str">
            <v>85608017950143625МБУК БМЦРБ</v>
          </cell>
        </row>
        <row r="254">
          <cell r="G254" t="str">
            <v>85608017950143692МБУК БМЦРБ</v>
          </cell>
        </row>
        <row r="255">
          <cell r="G255" t="str">
            <v>85608017950143699МБУК БМЦРБ</v>
          </cell>
        </row>
        <row r="256">
          <cell r="G256" t="str">
            <v>85608017950182699МБУК БМЦРБ</v>
          </cell>
        </row>
        <row r="257">
          <cell r="G257" t="str">
            <v>85608018600000610МБУК БМЦРБ</v>
          </cell>
        </row>
        <row r="258">
          <cell r="G258" t="str">
            <v>85608045226202699МБУК БМЦРБ</v>
          </cell>
        </row>
        <row r="259">
          <cell r="G259" t="str">
            <v>85608040029900001МКУ "Управление культуры Богучанского района"</v>
          </cell>
        </row>
        <row r="260">
          <cell r="G260" t="str">
            <v>85608045201501001МКУ "Управление культуры Богучанского района"</v>
          </cell>
        </row>
        <row r="261">
          <cell r="G261" t="str">
            <v>85608047950176023МКУ "Управление культуры Богучанского района"</v>
          </cell>
        </row>
        <row r="262">
          <cell r="G262" t="str">
            <v>85608047950182023МКУ "Управление культуры Богучанского района"</v>
          </cell>
        </row>
        <row r="263">
          <cell r="G263" t="str">
            <v>86301130900203500Управление муниципальной собственностью Богучанского района</v>
          </cell>
        </row>
        <row r="264">
          <cell r="G264" t="str">
            <v>86301130920300500Управление муниципальной собственностью Богучанского района</v>
          </cell>
        </row>
        <row r="265">
          <cell r="G265" t="str">
            <v>86301137950175500Управление муниципальной собственностью Богучанского района</v>
          </cell>
        </row>
        <row r="266">
          <cell r="G266" t="str">
            <v>86301137950182500Управление муниципальной собственностью Богучанского района</v>
          </cell>
        </row>
        <row r="267">
          <cell r="G267" t="str">
            <v>86301137950187500Управление муниципальной собственностью Богучанского района</v>
          </cell>
        </row>
        <row r="268">
          <cell r="G268" t="str">
            <v>86303102180101500Управление муниципальной собственностью Богучанского района</v>
          </cell>
        </row>
        <row r="269">
          <cell r="G269" t="str">
            <v>86303147950183500Управление муниципальной собственностью Богучанского района</v>
          </cell>
        </row>
        <row r="270">
          <cell r="G270" t="str">
            <v>86304081020101772Управление муниципальной собственностью Богучанского района</v>
          </cell>
        </row>
        <row r="271">
          <cell r="G271" t="str">
            <v>86304083030200500Управление муниципальной собственностью Богучанского района</v>
          </cell>
        </row>
        <row r="272">
          <cell r="G272" t="str">
            <v>86304085225103003Управление муниципальной собственностью Богучанского района</v>
          </cell>
        </row>
        <row r="273">
          <cell r="G273" t="str">
            <v>86304123380000500Управление муниципальной собственностью Богучанского района</v>
          </cell>
        </row>
        <row r="274">
          <cell r="G274" t="str">
            <v>86304123400300500Управление муниципальной собственностью Богучанского района</v>
          </cell>
        </row>
        <row r="275">
          <cell r="G275" t="str">
            <v>86304125222400500Управление муниципальной собственностью Богучанского района</v>
          </cell>
        </row>
        <row r="276">
          <cell r="G276" t="str">
            <v>86304127950132704Управление муниципальной собственностью Богучанского района</v>
          </cell>
        </row>
        <row r="277">
          <cell r="G277" t="str">
            <v>86305017950175003Управление муниципальной собственностью Богучанского района</v>
          </cell>
        </row>
        <row r="278">
          <cell r="G278" t="str">
            <v>86310031001100805Управление муниципальной собственностью Богучанского района</v>
          </cell>
        </row>
        <row r="279">
          <cell r="G279" t="str">
            <v>86310031008820804Управление муниципальной собственностью Богучанского района</v>
          </cell>
        </row>
        <row r="280">
          <cell r="G280" t="str">
            <v>86310035223101804Управление муниципальной собственностью Богучанского района</v>
          </cell>
        </row>
        <row r="281">
          <cell r="G281" t="str">
            <v>86310035223202805Управление муниципальной собственностью Богучанского района</v>
          </cell>
        </row>
        <row r="282">
          <cell r="G282" t="str">
            <v>86310037950134804Управление муниципальной собственностью Богучанского района</v>
          </cell>
        </row>
        <row r="283">
          <cell r="G283" t="str">
            <v>86310037950186805Управление муниципальной собственностью Богучанского района</v>
          </cell>
        </row>
        <row r="284">
          <cell r="G284" t="str">
            <v>87507024219901610МБОУ Богучанская СОШ №1 имени К.И.Безруких</v>
          </cell>
        </row>
        <row r="285">
          <cell r="G285" t="str">
            <v>87507025200901699МБОУ Богучанская СОШ №1 имени К.И.Безруких</v>
          </cell>
        </row>
        <row r="286">
          <cell r="G286" t="str">
            <v>87507027950153699МБОУ Богучанская СОШ №1 имени К.И.Безруких</v>
          </cell>
        </row>
        <row r="287">
          <cell r="G287" t="str">
            <v>87507029210212610МБОУ Богучанская СОШ №1 имени К.И.Безруких</v>
          </cell>
        </row>
        <row r="288">
          <cell r="G288" t="str">
            <v>87507029210212699МБОУ Богучанская СОШ №1 имени К.И.Безруких</v>
          </cell>
        </row>
        <row r="289">
          <cell r="G289" t="str">
            <v>87507074320203699МБОУ Богучанская СОШ №1 имени К.И.Безруких</v>
          </cell>
        </row>
        <row r="290">
          <cell r="G290" t="str">
            <v>87510039210214699МБОУ Богучанская СОШ №1 имени К.И.Безруких</v>
          </cell>
        </row>
        <row r="291">
          <cell r="G291" t="str">
            <v>87507014209901001МКДОУ "Детский сад № 7 "Буратино" с.Богучаны</v>
          </cell>
        </row>
        <row r="292">
          <cell r="G292" t="str">
            <v>87507014367500001МКДОУ "Детский сад № 7 "Буратино" с.Богучаны</v>
          </cell>
        </row>
        <row r="293">
          <cell r="G293" t="str">
            <v>87507015201501001МКДОУ "Детский сад № 7 "Буратино" с.Богучаны</v>
          </cell>
        </row>
        <row r="294">
          <cell r="G294" t="str">
            <v>87507017950182022МКДОУ "Детский сад № 7 "Буратино" с.Богучаны</v>
          </cell>
        </row>
        <row r="295">
          <cell r="G295" t="str">
            <v>87507018600000001МКДОУ "Детский сад № 7 "Буратино" с.Богучаны</v>
          </cell>
        </row>
        <row r="296">
          <cell r="G296" t="str">
            <v>87507014209901001МКДОУ д/с № 6 "Рябинушка"</v>
          </cell>
        </row>
        <row r="297">
          <cell r="G297" t="str">
            <v>87507014367500001МКДОУ д/с № 6 "Рябинушка"</v>
          </cell>
        </row>
        <row r="298">
          <cell r="G298" t="str">
            <v>87507015201501001МКДОУ д/с № 6 "Рябинушка"</v>
          </cell>
        </row>
        <row r="299">
          <cell r="G299" t="str">
            <v>87507017950182022МКДОУ д/с № 6 "Рябинушка"</v>
          </cell>
        </row>
        <row r="300">
          <cell r="G300" t="str">
            <v>87507018600000001МКДОУ д/с № 6 "Рябинушка"</v>
          </cell>
        </row>
        <row r="301">
          <cell r="G301" t="str">
            <v>87507014209901001МКДОУ детский сад "Ёлочка" п.Говорково</v>
          </cell>
        </row>
        <row r="302">
          <cell r="G302" t="str">
            <v>87507014367500001МКДОУ детский сад "Ёлочка" п.Говорково</v>
          </cell>
        </row>
        <row r="303">
          <cell r="G303" t="str">
            <v>87507015201501001МКДОУ детский сад "Ёлочка" п.Говорково</v>
          </cell>
        </row>
        <row r="304">
          <cell r="G304" t="str">
            <v>87507017950182022МКДОУ детский сад "Ёлочка" п.Говорково</v>
          </cell>
        </row>
        <row r="305">
          <cell r="G305" t="str">
            <v>87507018600000001МКДОУ детский сад "Ёлочка" п.Говорково</v>
          </cell>
        </row>
        <row r="306">
          <cell r="G306" t="str">
            <v>87507014209901001МКДОУ детский сад "Белочка" N 62 п.Октябрьский</v>
          </cell>
        </row>
        <row r="307">
          <cell r="G307" t="str">
            <v>87507014367500001МКДОУ детский сад "Белочка" N 62 п.Октябрьский</v>
          </cell>
        </row>
        <row r="308">
          <cell r="G308" t="str">
            <v>87507015201501001МКДОУ детский сад "Белочка" N 62 п.Октябрьский</v>
          </cell>
        </row>
        <row r="309">
          <cell r="G309" t="str">
            <v>87507018600000001МКДОУ детский сад "Белочка" N 62 п.Октябрьский</v>
          </cell>
        </row>
        <row r="310">
          <cell r="G310" t="str">
            <v>87507014209901001МКДОУ детский сад "Березка" п.Такучет</v>
          </cell>
        </row>
        <row r="311">
          <cell r="G311" t="str">
            <v>87507014367500001МКДОУ детский сад "Березка" п.Такучет</v>
          </cell>
        </row>
        <row r="312">
          <cell r="G312" t="str">
            <v>87507015201501001МКДОУ детский сад "Березка" п.Такучет</v>
          </cell>
        </row>
        <row r="313">
          <cell r="G313" t="str">
            <v>87507017950182022МКДОУ детский сад "Березка" п.Такучет</v>
          </cell>
        </row>
        <row r="314">
          <cell r="G314" t="str">
            <v>87507018600000001МКДОУ детский сад "Березка" п.Такучет</v>
          </cell>
        </row>
        <row r="315">
          <cell r="G315" t="str">
            <v>87507014209901001МКДОУ детский сад "Буратино" с.Чунояр</v>
          </cell>
        </row>
        <row r="316">
          <cell r="G316" t="str">
            <v>87507014209901775МКДОУ детский сад "Буратино" с.Чунояр</v>
          </cell>
        </row>
        <row r="317">
          <cell r="G317" t="str">
            <v>87507014367500001МКДОУ детский сад "Буратино" с.Чунояр</v>
          </cell>
        </row>
        <row r="318">
          <cell r="G318" t="str">
            <v>87507014367502708МКДОУ детский сад "Буратино" с.Чунояр</v>
          </cell>
        </row>
        <row r="319">
          <cell r="G319" t="str">
            <v>87507015201501001МКДОУ детский сад "Буратино" с.Чунояр</v>
          </cell>
        </row>
        <row r="320">
          <cell r="G320" t="str">
            <v>87507015225108022МКДОУ детский сад "Буратино" с.Чунояр</v>
          </cell>
        </row>
        <row r="321">
          <cell r="G321" t="str">
            <v>87507018600000001МКДОУ детский сад "Буратино" с.Чунояр</v>
          </cell>
        </row>
        <row r="322">
          <cell r="G322" t="str">
            <v>87507097950176022МКДОУ детский сад "Буратино" с.Чунояр</v>
          </cell>
        </row>
        <row r="323">
          <cell r="G323" t="str">
            <v>87507014209901001МКДОУ детский сад "Елочка" п. Невонка</v>
          </cell>
        </row>
        <row r="324">
          <cell r="G324" t="str">
            <v>87507014367500001МКДОУ детский сад "Елочка" п. Невонка</v>
          </cell>
        </row>
        <row r="325">
          <cell r="G325" t="str">
            <v>87507015201501001МКДОУ детский сад "Елочка" п. Невонка</v>
          </cell>
        </row>
        <row r="326">
          <cell r="G326" t="str">
            <v>87507017950182022МКДОУ детский сад "Елочка" п. Невонка</v>
          </cell>
        </row>
        <row r="327">
          <cell r="G327" t="str">
            <v>87507018600000001МКДОУ детский сад "Елочка" п. Невонка</v>
          </cell>
        </row>
        <row r="328">
          <cell r="G328" t="str">
            <v>87507014209901001МКДОУ детский сад "Елочка" п.Красногорьевский</v>
          </cell>
        </row>
        <row r="329">
          <cell r="G329" t="str">
            <v>87507014367500001МКДОУ детский сад "Елочка" п.Красногорьевский</v>
          </cell>
        </row>
        <row r="330">
          <cell r="G330" t="str">
            <v>87507015201501001МКДОУ детский сад "Елочка" п.Красногорьевский</v>
          </cell>
        </row>
        <row r="331">
          <cell r="G331" t="str">
            <v>87507017950182022МКДОУ детский сад "Елочка" п.Красногорьевский</v>
          </cell>
        </row>
        <row r="332">
          <cell r="G332" t="str">
            <v>87507018600000001МКДОУ детский сад "Елочка" п.Красногорьевский</v>
          </cell>
        </row>
        <row r="333">
          <cell r="G333" t="str">
            <v>87507014209901001МКДОУ детский сад "Колосок" п. Пинчуга</v>
          </cell>
        </row>
        <row r="334">
          <cell r="G334" t="str">
            <v>87507014367500001МКДОУ детский сад "Колосок" п. Пинчуга</v>
          </cell>
        </row>
        <row r="335">
          <cell r="G335" t="str">
            <v>87507015201501001МКДОУ детский сад "Колосок" п. Пинчуга</v>
          </cell>
        </row>
        <row r="336">
          <cell r="G336" t="str">
            <v>87507017950182022МКДОУ детский сад "Колосок" п. Пинчуга</v>
          </cell>
        </row>
        <row r="337">
          <cell r="G337" t="str">
            <v>87507018600000001МКДОУ детский сад "Колосок" п. Пинчуга</v>
          </cell>
        </row>
        <row r="338">
          <cell r="G338" t="str">
            <v>87507014209901001МКДОУ детский сад "Лесовичок" п.Ангарский</v>
          </cell>
        </row>
        <row r="339">
          <cell r="G339" t="str">
            <v>87507014367500001МКДОУ детский сад "Лесовичок" п.Ангарский</v>
          </cell>
        </row>
        <row r="340">
          <cell r="G340" t="str">
            <v>87507015201501001МКДОУ детский сад "Лесовичок" п.Ангарский</v>
          </cell>
        </row>
        <row r="341">
          <cell r="G341" t="str">
            <v>87507017950182022МКДОУ детский сад "Лесовичок" п.Ангарский</v>
          </cell>
        </row>
        <row r="342">
          <cell r="G342" t="str">
            <v>87507018600000001МКДОУ детский сад "Лесовичок" п.Ангарский</v>
          </cell>
        </row>
        <row r="343">
          <cell r="G343" t="str">
            <v>87507014209901001МКДОУ детский сад "Светлячок" с.Карабула</v>
          </cell>
        </row>
        <row r="344">
          <cell r="G344" t="str">
            <v>87507014209901775МКДОУ детский сад "Светлячок" с.Карабула</v>
          </cell>
        </row>
        <row r="345">
          <cell r="G345" t="str">
            <v>87507014367500001МКДОУ детский сад "Светлячок" с.Карабула</v>
          </cell>
        </row>
        <row r="346">
          <cell r="G346" t="str">
            <v>87507015201501001МКДОУ детский сад "Светлячок" с.Карабула</v>
          </cell>
        </row>
        <row r="347">
          <cell r="G347" t="str">
            <v>87507015225108022МКДОУ детский сад "Светлячок" с.Карабула</v>
          </cell>
        </row>
        <row r="348">
          <cell r="G348" t="str">
            <v>87507017950182022МКДОУ детский сад "Светлячок" с.Карабула</v>
          </cell>
        </row>
        <row r="349">
          <cell r="G349" t="str">
            <v>87507018600000001МКДОУ детский сад "Светлячок" с.Карабула</v>
          </cell>
        </row>
        <row r="350">
          <cell r="G350" t="str">
            <v>87507014209901001МКДОУ детский сад "Сказка" п.Нижнетерянск</v>
          </cell>
        </row>
        <row r="351">
          <cell r="G351" t="str">
            <v>87507014367500001МКДОУ детский сад "Сказка" п.Нижнетерянск</v>
          </cell>
        </row>
        <row r="352">
          <cell r="G352" t="str">
            <v>87507015201501001МКДОУ детский сад "Сказка" п.Нижнетерянск</v>
          </cell>
        </row>
        <row r="353">
          <cell r="G353" t="str">
            <v>87507017950182022МКДОУ детский сад "Сказка" п.Нижнетерянск</v>
          </cell>
        </row>
        <row r="354">
          <cell r="G354" t="str">
            <v>87507018600000001МКДОУ детский сад "Сказка" п.Нижнетерянск</v>
          </cell>
        </row>
        <row r="355">
          <cell r="G355" t="str">
            <v>87507014209901001МКДОУ детский сад "Солнышко" п. Артюгино</v>
          </cell>
        </row>
        <row r="356">
          <cell r="G356" t="str">
            <v>87507014367500001МКДОУ детский сад "Солнышко" п. Артюгино</v>
          </cell>
        </row>
        <row r="357">
          <cell r="G357" t="str">
            <v>87507015201501001МКДОУ детский сад "Солнышко" п. Артюгино</v>
          </cell>
        </row>
        <row r="358">
          <cell r="G358" t="str">
            <v>87507017950182022МКДОУ детский сад "Солнышко" п. Артюгино</v>
          </cell>
        </row>
        <row r="359">
          <cell r="G359" t="str">
            <v>87507018600000001МКДОУ детский сад "Солнышко" п. Артюгино</v>
          </cell>
        </row>
        <row r="360">
          <cell r="G360" t="str">
            <v>87507014209901001МКДОУ детский сад "Солнышко" п. Гремучий</v>
          </cell>
        </row>
        <row r="361">
          <cell r="G361" t="str">
            <v>87507014367500001МКДОУ детский сад "Солнышко" п. Гремучий</v>
          </cell>
        </row>
        <row r="362">
          <cell r="G362" t="str">
            <v>87507015201501001МКДОУ детский сад "Солнышко" п. Гремучий</v>
          </cell>
        </row>
        <row r="363">
          <cell r="G363" t="str">
            <v>87507017950182022МКДОУ детский сад "Солнышко" п. Гремучий</v>
          </cell>
        </row>
        <row r="364">
          <cell r="G364" t="str">
            <v>87507018600000001МКДОУ детский сад "Солнышко" п. Гремучий</v>
          </cell>
        </row>
        <row r="365">
          <cell r="G365" t="str">
            <v>87507014209901001МКДОУ детский сад "Солнышко" п. Пинчуга</v>
          </cell>
        </row>
        <row r="366">
          <cell r="G366" t="str">
            <v>87507014367500001МКДОУ детский сад "Солнышко" п. Пинчуга</v>
          </cell>
        </row>
        <row r="367">
          <cell r="G367" t="str">
            <v>87507015201501001МКДОУ детский сад "Солнышко" п. Пинчуга</v>
          </cell>
        </row>
        <row r="368">
          <cell r="G368" t="str">
            <v>87507017950182022МКДОУ детский сад "Солнышко" п. Пинчуга</v>
          </cell>
        </row>
        <row r="369">
          <cell r="G369" t="str">
            <v>87507018600000001МКДОУ детский сад "Солнышко" п. Пинчуга</v>
          </cell>
        </row>
        <row r="370">
          <cell r="G370" t="str">
            <v>87507014209901001МКДОУ детский сад "Солнышко" п.Октябрьский</v>
          </cell>
        </row>
        <row r="371">
          <cell r="G371" t="str">
            <v>87507014367500001МКДОУ детский сад "Солнышко" п.Октябрьский</v>
          </cell>
        </row>
        <row r="372">
          <cell r="G372" t="str">
            <v>87507015201501001МКДОУ детский сад "Солнышко" п.Октябрьский</v>
          </cell>
        </row>
        <row r="373">
          <cell r="G373" t="str">
            <v>87507017950182022МКДОУ детский сад "Солнышко" п.Октябрьский</v>
          </cell>
        </row>
        <row r="374">
          <cell r="G374" t="str">
            <v>87507018600000001МКДОУ детский сад "Солнышко" п.Октябрьский</v>
          </cell>
        </row>
        <row r="375">
          <cell r="G375" t="str">
            <v>87507014209901001МКДОУ детский сад "Солнышко" п.Таежный</v>
          </cell>
        </row>
        <row r="376">
          <cell r="G376" t="str">
            <v>87507014367500001МКДОУ детский сад "Солнышко" п.Таежный</v>
          </cell>
        </row>
        <row r="377">
          <cell r="G377" t="str">
            <v>87507015201501001МКДОУ детский сад "Солнышко" п.Таежный</v>
          </cell>
        </row>
        <row r="378">
          <cell r="G378" t="str">
            <v>87507017950182022МКДОУ детский сад "Солнышко" п.Таежный</v>
          </cell>
        </row>
        <row r="379">
          <cell r="G379" t="str">
            <v>87507018600000001МКДОУ детский сад "Солнышко" п.Таежный</v>
          </cell>
        </row>
        <row r="380">
          <cell r="G380" t="str">
            <v>87507014209901001МКДОУ детский сад "Теремок" п.Таежный</v>
          </cell>
        </row>
        <row r="381">
          <cell r="G381" t="str">
            <v>87507014367500001МКДОУ детский сад "Теремок" п.Таежный</v>
          </cell>
        </row>
        <row r="382">
          <cell r="G382" t="str">
            <v>87507015201501001МКДОУ детский сад "Теремок" п.Таежный</v>
          </cell>
        </row>
        <row r="383">
          <cell r="G383" t="str">
            <v>87507017950182022МКДОУ детский сад "Теремок" п.Таежный</v>
          </cell>
        </row>
        <row r="384">
          <cell r="G384" t="str">
            <v>87507018600000001МКДОУ детский сад "Теремок" п.Таежный</v>
          </cell>
        </row>
        <row r="385">
          <cell r="G385" t="str">
            <v>87507014209901001МКДОУ детский сад "Теремок" п.Хребтовый</v>
          </cell>
        </row>
        <row r="386">
          <cell r="G386" t="str">
            <v>87507014367500001МКДОУ детский сад "Теремок" п.Хребтовый</v>
          </cell>
        </row>
        <row r="387">
          <cell r="G387" t="str">
            <v>87507015201501001МКДОУ детский сад "Теремок" п.Хребтовый</v>
          </cell>
        </row>
        <row r="388">
          <cell r="G388" t="str">
            <v>87507017950182022МКДОУ детский сад "Теремок" п.Хребтовый</v>
          </cell>
        </row>
        <row r="389">
          <cell r="G389" t="str">
            <v>87507018600000001МКДОУ детский сад "Теремок" п.Хребтовый</v>
          </cell>
        </row>
        <row r="390">
          <cell r="G390" t="str">
            <v>87507014209901001МКДОУ детский сад "Чебурашка" п.Беляки</v>
          </cell>
        </row>
        <row r="391">
          <cell r="G391" t="str">
            <v>87507014367500001МКДОУ детский сад "Чебурашка" п.Беляки</v>
          </cell>
        </row>
        <row r="392">
          <cell r="G392" t="str">
            <v>87507015201501001МКДОУ детский сад "Чебурашка" п.Беляки</v>
          </cell>
        </row>
        <row r="393">
          <cell r="G393" t="str">
            <v>87507017950182022МКДОУ детский сад "Чебурашка" п.Беляки</v>
          </cell>
        </row>
        <row r="394">
          <cell r="G394" t="str">
            <v>87507018600000001МКДОУ детский сад "Чебурашка" п.Беляки</v>
          </cell>
        </row>
        <row r="395">
          <cell r="G395" t="str">
            <v>87507014209901001МКДОУ детский сад "Чебурашка" п.Манзя</v>
          </cell>
        </row>
        <row r="396">
          <cell r="G396" t="str">
            <v>87507014367500001МКДОУ детский сад "Чебурашка" п.Манзя</v>
          </cell>
        </row>
        <row r="397">
          <cell r="G397" t="str">
            <v>87507015201501001МКДОУ детский сад "Чебурашка" п.Манзя</v>
          </cell>
        </row>
        <row r="398">
          <cell r="G398" t="str">
            <v>87507017950182022МКДОУ детский сад "Чебурашка" п.Манзя</v>
          </cell>
        </row>
        <row r="399">
          <cell r="G399" t="str">
            <v>87507018600000001МКДОУ детский сад "Чебурашка" п.Манзя</v>
          </cell>
        </row>
        <row r="400">
          <cell r="G400" t="str">
            <v>87507014209901001МКДОУ детский сад "Чебурашка" п.Шиверский</v>
          </cell>
        </row>
        <row r="401">
          <cell r="G401" t="str">
            <v>87507014367500001МКДОУ детский сад "Чебурашка" п.Шиверский</v>
          </cell>
        </row>
        <row r="402">
          <cell r="G402" t="str">
            <v>87507015201501001МКДОУ детский сад "Чебурашка" п.Шиверский</v>
          </cell>
        </row>
        <row r="403">
          <cell r="G403" t="str">
            <v>87507017950182022МКДОУ детский сад "Чебурашка" п.Шиверский</v>
          </cell>
        </row>
        <row r="404">
          <cell r="G404" t="str">
            <v>87507018600000001МКДОУ детский сад "Чебурашка" п.Шиверский</v>
          </cell>
        </row>
        <row r="405">
          <cell r="G405" t="str">
            <v>87507014209901001МКДОУ детский сад N 1 "Ручеек" п.Осиновый Мыс</v>
          </cell>
        </row>
        <row r="406">
          <cell r="G406" t="str">
            <v>87507014367500001МКДОУ детский сад N 1 "Ручеек" п.Осиновый Мыс</v>
          </cell>
        </row>
        <row r="407">
          <cell r="G407" t="str">
            <v>87507015201501001МКДОУ детский сад N 1 "Ручеек" п.Осиновый Мыс</v>
          </cell>
        </row>
        <row r="408">
          <cell r="G408" t="str">
            <v>87507017950182022МКДОУ детский сад N 1 "Ручеек" п.Осиновый Мыс</v>
          </cell>
        </row>
        <row r="409">
          <cell r="G409" t="str">
            <v>87507018600000001МКДОУ детский сад N 1 "Ручеек" п.Осиновый Мыс</v>
          </cell>
        </row>
        <row r="410">
          <cell r="G410" t="str">
            <v>87507014209901001МКДОУ детский сад N 8 "Елочка" д.Ярки</v>
          </cell>
        </row>
        <row r="411">
          <cell r="G411" t="str">
            <v>87507014367500001МКДОУ детский сад N 8 "Елочка" д.Ярки</v>
          </cell>
        </row>
        <row r="412">
          <cell r="G412" t="str">
            <v>87507015201501001МКДОУ детский сад N 8 "Елочка" д.Ярки</v>
          </cell>
        </row>
        <row r="413">
          <cell r="G413" t="str">
            <v>87507017950182022МКДОУ детский сад N 8 "Елочка" д.Ярки</v>
          </cell>
        </row>
        <row r="414">
          <cell r="G414" t="str">
            <v>87507018600000001МКДОУ детский сад N 8 "Елочка" д.Ярки</v>
          </cell>
        </row>
        <row r="415">
          <cell r="G415" t="str">
            <v>87507014209901001МКДОУ детский сад N1 "Сибирячок" с. Богучаны</v>
          </cell>
        </row>
        <row r="416">
          <cell r="G416" t="str">
            <v>87507014367500001МКДОУ детский сад N1 "Сибирячок" с. Богучаны</v>
          </cell>
        </row>
        <row r="417">
          <cell r="G417" t="str">
            <v>87507015201501001МКДОУ детский сад N1 "Сибирячок" с. Богучаны</v>
          </cell>
        </row>
        <row r="418">
          <cell r="G418" t="str">
            <v>87507017950182022МКДОУ детский сад N1 "Сибирячок" с. Богучаны</v>
          </cell>
        </row>
        <row r="419">
          <cell r="G419" t="str">
            <v>87507018600000001МКДОУ детский сад N1 "Сибирячок" с. Богучаны</v>
          </cell>
        </row>
        <row r="420">
          <cell r="G420" t="str">
            <v>87507014209901001МКДОУ детский сад N5 "Сосенка" с. Богучаны</v>
          </cell>
        </row>
        <row r="421">
          <cell r="G421" t="str">
            <v>87507014367500001МКДОУ детский сад N5 "Сосенка" с. Богучаны</v>
          </cell>
        </row>
        <row r="422">
          <cell r="G422" t="str">
            <v>87507015201501001МКДОУ детский сад N5 "Сосенка" с. Богучаны</v>
          </cell>
        </row>
        <row r="423">
          <cell r="G423" t="str">
            <v>87507017950182022МКДОУ детский сад N5 "Сосенка" с. Богучаны</v>
          </cell>
        </row>
        <row r="424">
          <cell r="G424" t="str">
            <v>87507018600000001МКДОУ детский сад N5 "Сосенка" с. Богучаны</v>
          </cell>
        </row>
        <row r="425">
          <cell r="G425" t="str">
            <v>87507014209901001МКДОУ детский сад № 1 "Солнышко" п.Новохайский</v>
          </cell>
        </row>
        <row r="426">
          <cell r="G426" t="str">
            <v>87507014209901775МКДОУ детский сад № 1 "Солнышко" п.Новохайский</v>
          </cell>
        </row>
        <row r="427">
          <cell r="G427" t="str">
            <v>87507014367500001МКДОУ детский сад № 1 "Солнышко" п.Новохайский</v>
          </cell>
        </row>
        <row r="428">
          <cell r="G428" t="str">
            <v>87507015201501001МКДОУ детский сад № 1 "Солнышко" п.Новохайский</v>
          </cell>
        </row>
        <row r="429">
          <cell r="G429" t="str">
            <v>87507015225108022МКДОУ детский сад № 1 "Солнышко" п.Новохайский</v>
          </cell>
        </row>
        <row r="430">
          <cell r="G430" t="str">
            <v>87507017950182022МКДОУ детский сад № 1 "Солнышко" п.Новохайский</v>
          </cell>
        </row>
        <row r="431">
          <cell r="G431" t="str">
            <v>87507018600000001МКДОУ детский сад № 1 "Солнышко" п.Новохайский</v>
          </cell>
        </row>
        <row r="432">
          <cell r="G432" t="str">
            <v>87507097950176022МКДОУ детский сад № 1 "Солнышко" п.Новохайский</v>
          </cell>
        </row>
        <row r="433">
          <cell r="G433" t="str">
            <v>87507014209901001МКДОУ детский сад № 2 "Солнышко"</v>
          </cell>
        </row>
        <row r="434">
          <cell r="G434" t="str">
            <v>87507014209901775МКДОУ детский сад № 2 "Солнышко"</v>
          </cell>
        </row>
        <row r="435">
          <cell r="G435" t="str">
            <v>87507014367500001МКДОУ детский сад № 2 "Солнышко"</v>
          </cell>
        </row>
        <row r="436">
          <cell r="G436" t="str">
            <v>87507015201501001МКДОУ детский сад № 2 "Солнышко"</v>
          </cell>
        </row>
        <row r="437">
          <cell r="G437" t="str">
            <v>87507015225108022МКДОУ детский сад № 2 "Солнышко"</v>
          </cell>
        </row>
        <row r="438">
          <cell r="G438" t="str">
            <v>87507014209901001МКДОУ детский сад №3 "Теремок" с.Богучаны</v>
          </cell>
        </row>
        <row r="439">
          <cell r="G439" t="str">
            <v>87507014367500001МКДОУ детский сад №3 "Теремок" с.Богучаны</v>
          </cell>
        </row>
        <row r="440">
          <cell r="G440" t="str">
            <v>87507015201501001МКДОУ детский сад №3 "Теремок" с.Богучаны</v>
          </cell>
        </row>
        <row r="441">
          <cell r="G441" t="str">
            <v>87507018600000001МКДОУ детский сад №3 "Теремок" с.Богучаны</v>
          </cell>
        </row>
        <row r="442">
          <cell r="G442" t="str">
            <v>87507014209901001МКДОУ детский сад №4 "Скворушка"</v>
          </cell>
        </row>
        <row r="443">
          <cell r="G443" t="str">
            <v>87507014367500001МКДОУ детский сад №4 "Скворушка"</v>
          </cell>
        </row>
        <row r="444">
          <cell r="G444" t="str">
            <v>87507015201501001МКДОУ детский сад №4 "Скворушка"</v>
          </cell>
        </row>
        <row r="445">
          <cell r="G445" t="str">
            <v>87507017950158022МКДОУ детский сад №4 "Скворушка"</v>
          </cell>
        </row>
        <row r="446">
          <cell r="G446" t="str">
            <v>87507024219901001МКОУ "ШСОШ N 12"</v>
          </cell>
        </row>
        <row r="447">
          <cell r="G447" t="str">
            <v>87507025200901001МКОУ "ШСОШ N 12"</v>
          </cell>
        </row>
        <row r="448">
          <cell r="G448" t="str">
            <v>87507025201501001МКОУ "ШСОШ N 12"</v>
          </cell>
        </row>
        <row r="449">
          <cell r="G449" t="str">
            <v>87507025221001022МКОУ "ШСОШ N 12"</v>
          </cell>
        </row>
        <row r="450">
          <cell r="G450" t="str">
            <v>87507027950153022МКОУ "ШСОШ N 12"</v>
          </cell>
        </row>
        <row r="451">
          <cell r="G451" t="str">
            <v>87507027950153751МКОУ "ШСОШ N 12"</v>
          </cell>
        </row>
        <row r="452">
          <cell r="G452" t="str">
            <v>87507029210212001МКОУ "ШСОШ N 12"</v>
          </cell>
        </row>
        <row r="453">
          <cell r="G453" t="str">
            <v>87507074320203001МКОУ "ШСОШ N 12"</v>
          </cell>
        </row>
        <row r="454">
          <cell r="G454" t="str">
            <v>87510039210214005МКОУ "ШСОШ N 12"</v>
          </cell>
        </row>
        <row r="455">
          <cell r="G455" t="str">
            <v>87507024219901001МКОУ Ангарская СОШ №5</v>
          </cell>
        </row>
        <row r="456">
          <cell r="G456" t="str">
            <v>87507024219901775МКОУ Ангарская СОШ №5</v>
          </cell>
        </row>
        <row r="457">
          <cell r="G457" t="str">
            <v>87507025200901001МКОУ Ангарская СОШ №5</v>
          </cell>
        </row>
        <row r="458">
          <cell r="G458" t="str">
            <v>87507025201501001МКОУ Ангарская СОШ №5</v>
          </cell>
        </row>
        <row r="459">
          <cell r="G459" t="str">
            <v>87507025221001022МКОУ Ангарская СОШ №5</v>
          </cell>
        </row>
        <row r="460">
          <cell r="G460" t="str">
            <v>87507025225108022МКОУ Ангарская СОШ №5</v>
          </cell>
        </row>
        <row r="461">
          <cell r="G461" t="str">
            <v>87507027950153751МКОУ Ангарская СОШ №5</v>
          </cell>
        </row>
        <row r="462">
          <cell r="G462" t="str">
            <v>87507029210212001МКОУ Ангарская СОШ №5</v>
          </cell>
        </row>
        <row r="463">
          <cell r="G463" t="str">
            <v>87507074320203001МКОУ Ангарская СОШ №5</v>
          </cell>
        </row>
        <row r="464">
          <cell r="G464" t="str">
            <v>87510039210214005МКОУ Ангарская СОШ №5</v>
          </cell>
        </row>
        <row r="465">
          <cell r="G465" t="str">
            <v>87507024219901001МКОУ Артюгинская СОШ N 8</v>
          </cell>
        </row>
        <row r="466">
          <cell r="G466" t="str">
            <v>87507025200901001МКОУ Артюгинская СОШ N 8</v>
          </cell>
        </row>
        <row r="467">
          <cell r="G467" t="str">
            <v>87507025201501001МКОУ Артюгинская СОШ N 8</v>
          </cell>
        </row>
        <row r="468">
          <cell r="G468" t="str">
            <v>87507025221001022МКОУ Артюгинская СОШ N 8</v>
          </cell>
        </row>
        <row r="469">
          <cell r="G469" t="str">
            <v>87507025221008022МКОУ Артюгинская СОШ N 8</v>
          </cell>
        </row>
        <row r="470">
          <cell r="G470" t="str">
            <v>87507027950153022МКОУ Артюгинская СОШ N 8</v>
          </cell>
        </row>
        <row r="471">
          <cell r="G471" t="str">
            <v>87507027950153751МКОУ Артюгинская СОШ N 8</v>
          </cell>
        </row>
        <row r="472">
          <cell r="G472" t="str">
            <v>87507027950153753МКОУ Артюгинская СОШ N 8</v>
          </cell>
        </row>
        <row r="473">
          <cell r="G473" t="str">
            <v>87507029210212001МКОУ Артюгинская СОШ N 8</v>
          </cell>
        </row>
        <row r="474">
          <cell r="G474" t="str">
            <v>87507074320203001МКОУ Артюгинская СОШ N 8</v>
          </cell>
        </row>
        <row r="475">
          <cell r="G475" t="str">
            <v>87510039210214005МКОУ Артюгинская СОШ N 8</v>
          </cell>
        </row>
        <row r="476">
          <cell r="G476" t="str">
            <v>87507024219901001МКОУ Белякинская СОШ N 15</v>
          </cell>
        </row>
        <row r="477">
          <cell r="G477" t="str">
            <v>87507025200901001МКОУ Белякинская СОШ N 15</v>
          </cell>
        </row>
        <row r="478">
          <cell r="G478" t="str">
            <v>87507025201501001МКОУ Белякинская СОШ N 15</v>
          </cell>
        </row>
        <row r="479">
          <cell r="G479" t="str">
            <v>87507027950182022МКОУ Белякинская СОШ N 15</v>
          </cell>
        </row>
        <row r="480">
          <cell r="G480" t="str">
            <v>87507029210212001МКОУ Белякинская СОШ N 15</v>
          </cell>
        </row>
        <row r="481">
          <cell r="G481" t="str">
            <v>87507074320203001МКОУ Белякинская СОШ N 15</v>
          </cell>
        </row>
        <row r="482">
          <cell r="G482" t="str">
            <v>87510039210214005МКОУ Белякинская СОШ N 15</v>
          </cell>
        </row>
        <row r="483">
          <cell r="G483" t="str">
            <v>87507024219901001МКОУ Богучанская О(С)ОШ</v>
          </cell>
        </row>
        <row r="484">
          <cell r="G484" t="str">
            <v>87507025200901001МКОУ Богучанская О(С)ОШ</v>
          </cell>
        </row>
        <row r="485">
          <cell r="G485" t="str">
            <v>87507025201501001МКОУ Богучанская О(С)ОШ</v>
          </cell>
        </row>
        <row r="486">
          <cell r="G486" t="str">
            <v>87507027950182022МКОУ Богучанская О(С)ОШ</v>
          </cell>
        </row>
        <row r="487">
          <cell r="G487" t="str">
            <v>87507029210212001МКОУ Богучанская О(С)ОШ</v>
          </cell>
        </row>
        <row r="488">
          <cell r="G488" t="str">
            <v>87507024219901001МКОУ Богучанская СОШ N 3</v>
          </cell>
        </row>
        <row r="489">
          <cell r="G489" t="str">
            <v>87507024219901762МКОУ Богучанская СОШ N 3</v>
          </cell>
        </row>
        <row r="490">
          <cell r="G490" t="str">
            <v>87507025200901001МКОУ Богучанская СОШ N 3</v>
          </cell>
        </row>
        <row r="491">
          <cell r="G491" t="str">
            <v>87507025221001022МКОУ Богучанская СОШ N 3</v>
          </cell>
        </row>
        <row r="492">
          <cell r="G492" t="str">
            <v>87507025223706022МКОУ Богучанская СОШ N 3</v>
          </cell>
        </row>
        <row r="493">
          <cell r="G493" t="str">
            <v>87507027950153751МКОУ Богучанская СОШ N 3</v>
          </cell>
        </row>
        <row r="494">
          <cell r="G494" t="str">
            <v>87507027950158022МКОУ Богучанская СОШ N 3</v>
          </cell>
        </row>
        <row r="495">
          <cell r="G495" t="str">
            <v>87507029210212001МКОУ Богучанская СОШ N 3</v>
          </cell>
        </row>
        <row r="496">
          <cell r="G496" t="str">
            <v>87507074320203001МКОУ Богучанская СОШ N 3</v>
          </cell>
        </row>
        <row r="497">
          <cell r="G497" t="str">
            <v>87507077950178447МКОУ Богучанская СОШ N 3</v>
          </cell>
        </row>
        <row r="498">
          <cell r="G498" t="str">
            <v>87510039210214005МКОУ Богучанская СОШ N 3</v>
          </cell>
        </row>
        <row r="499">
          <cell r="G499" t="str">
            <v>87507024219901001МКОУ Богучанская СОШ N2</v>
          </cell>
        </row>
        <row r="500">
          <cell r="G500" t="str">
            <v>87507024219901912МКОУ Богучанская СОШ N2</v>
          </cell>
        </row>
        <row r="501">
          <cell r="G501" t="str">
            <v>87507025200901001МКОУ Богучанская СОШ N2</v>
          </cell>
        </row>
        <row r="502">
          <cell r="G502" t="str">
            <v>87507025201501001МКОУ Богучанская СОШ N2</v>
          </cell>
        </row>
        <row r="503">
          <cell r="G503" t="str">
            <v>87507025221001022МКОУ Богучанская СОШ N2</v>
          </cell>
        </row>
        <row r="504">
          <cell r="G504" t="str">
            <v>87507025221011022МКОУ Богучанская СОШ N2</v>
          </cell>
        </row>
        <row r="505">
          <cell r="G505" t="str">
            <v>87507027950153022МКОУ Богучанская СОШ N2</v>
          </cell>
        </row>
        <row r="506">
          <cell r="G506" t="str">
            <v>87507027950153751МКОУ Богучанская СОШ N2</v>
          </cell>
        </row>
        <row r="507">
          <cell r="G507" t="str">
            <v>87507027950153752МКОУ Богучанская СОШ N2</v>
          </cell>
        </row>
        <row r="508">
          <cell r="G508" t="str">
            <v>87507027950158022МКОУ Богучанская СОШ N2</v>
          </cell>
        </row>
        <row r="509">
          <cell r="G509" t="str">
            <v>87507027950182022МКОУ Богучанская СОШ N2</v>
          </cell>
        </row>
        <row r="510">
          <cell r="G510" t="str">
            <v>87507029210212001МКОУ Богучанская СОШ N2</v>
          </cell>
        </row>
        <row r="511">
          <cell r="G511" t="str">
            <v>87507077950178447МКОУ Богучанская СОШ N2</v>
          </cell>
        </row>
        <row r="512">
          <cell r="G512" t="str">
            <v>87510039210214005МКОУ Богучанская СОШ N2</v>
          </cell>
        </row>
        <row r="513">
          <cell r="G513" t="str">
            <v>87507024219901001МКОУ Богучанская СОШ № 4</v>
          </cell>
        </row>
        <row r="514">
          <cell r="G514" t="str">
            <v>87507025200901001МКОУ Богучанская СОШ № 4</v>
          </cell>
        </row>
        <row r="515">
          <cell r="G515" t="str">
            <v>87507025201501001МКОУ Богучанская СОШ № 4</v>
          </cell>
        </row>
        <row r="516">
          <cell r="G516" t="str">
            <v>87507025221001022МКОУ Богучанская СОШ № 4</v>
          </cell>
        </row>
        <row r="517">
          <cell r="G517" t="str">
            <v>87507027950153751МКОУ Богучанская СОШ № 4</v>
          </cell>
        </row>
        <row r="518">
          <cell r="G518" t="str">
            <v>87507029210212001МКОУ Богучанская СОШ № 4</v>
          </cell>
        </row>
        <row r="519">
          <cell r="G519" t="str">
            <v>87507074320203001МКОУ Богучанская СОШ № 4</v>
          </cell>
        </row>
        <row r="520">
          <cell r="G520" t="str">
            <v>87510039210214005МКОУ Богучанская СОШ № 4</v>
          </cell>
        </row>
        <row r="521">
          <cell r="G521" t="str">
            <v>87507024219901001МКОУ Говорковская СОШ N 17</v>
          </cell>
        </row>
        <row r="522">
          <cell r="G522" t="str">
            <v>87507024219901775МКОУ Говорковская СОШ N 17</v>
          </cell>
        </row>
        <row r="523">
          <cell r="G523" t="str">
            <v>87507024219901912МКОУ Говорковская СОШ N 17</v>
          </cell>
        </row>
        <row r="524">
          <cell r="G524" t="str">
            <v>87507025200901001МКОУ Говорковская СОШ N 17</v>
          </cell>
        </row>
        <row r="525">
          <cell r="G525" t="str">
            <v>87507025201501001МКОУ Говорковская СОШ N 17</v>
          </cell>
        </row>
        <row r="526">
          <cell r="G526" t="str">
            <v>87507025221001022МКОУ Говорковская СОШ N 17</v>
          </cell>
        </row>
        <row r="527">
          <cell r="G527" t="str">
            <v>87507025225108022МКОУ Говорковская СОШ N 17</v>
          </cell>
        </row>
        <row r="528">
          <cell r="G528" t="str">
            <v>87507027950153022МКОУ Говорковская СОШ N 17</v>
          </cell>
        </row>
        <row r="529">
          <cell r="G529" t="str">
            <v>87507027950153751МКОУ Говорковская СОШ N 17</v>
          </cell>
        </row>
        <row r="530">
          <cell r="G530" t="str">
            <v>87507027950180022МКОУ Говорковская СОШ N 17</v>
          </cell>
        </row>
        <row r="531">
          <cell r="G531" t="str">
            <v>87507027950182022МКОУ Говорковская СОШ N 17</v>
          </cell>
        </row>
        <row r="532">
          <cell r="G532" t="str">
            <v>87507029210212001МКОУ Говорковская СОШ N 17</v>
          </cell>
        </row>
        <row r="533">
          <cell r="G533" t="str">
            <v>87507074320203001МКОУ Говорковская СОШ N 17</v>
          </cell>
        </row>
        <row r="534">
          <cell r="G534" t="str">
            <v>87510039210214005МКОУ Говорковская СОШ N 17</v>
          </cell>
        </row>
        <row r="535">
          <cell r="G535" t="str">
            <v>87507024219901001МКОУ Гремучинская СОШ N 19</v>
          </cell>
        </row>
        <row r="536">
          <cell r="G536" t="str">
            <v>87507024219901907МКОУ Гремучинская СОШ N 19</v>
          </cell>
        </row>
        <row r="537">
          <cell r="G537" t="str">
            <v>87507024219901912МКОУ Гремучинская СОШ N 19</v>
          </cell>
        </row>
        <row r="538">
          <cell r="G538" t="str">
            <v>87507025200901001МКОУ Гремучинская СОШ N 19</v>
          </cell>
        </row>
        <row r="539">
          <cell r="G539" t="str">
            <v>87507025201501001МКОУ Гремучинская СОШ N 19</v>
          </cell>
        </row>
        <row r="540">
          <cell r="G540" t="str">
            <v>87507025221001022МКОУ Гремучинская СОШ N 19</v>
          </cell>
        </row>
        <row r="541">
          <cell r="G541" t="str">
            <v>87507027950153022МКОУ Гремучинская СОШ N 19</v>
          </cell>
        </row>
        <row r="542">
          <cell r="G542" t="str">
            <v>87507027950153751МКОУ Гремучинская СОШ N 19</v>
          </cell>
        </row>
        <row r="543">
          <cell r="G543" t="str">
            <v>87507029210212001МКОУ Гремучинская СОШ N 19</v>
          </cell>
        </row>
        <row r="544">
          <cell r="G544" t="str">
            <v>87507074320203001МКОУ Гремучинская СОШ N 19</v>
          </cell>
        </row>
        <row r="545">
          <cell r="G545" t="str">
            <v>87510039210214005МКОУ Гремучинская СОШ N 19</v>
          </cell>
        </row>
        <row r="546">
          <cell r="G546" t="str">
            <v>87507024239901001МКОУ ДОД ДЮСШ</v>
          </cell>
        </row>
        <row r="547">
          <cell r="G547" t="str">
            <v>87507025201501001МКОУ ДОД ДЮСШ</v>
          </cell>
        </row>
        <row r="548">
          <cell r="G548" t="str">
            <v>87507027950180022МКОУ ДОД ДЮСШ</v>
          </cell>
        </row>
        <row r="549">
          <cell r="G549" t="str">
            <v>87507027950182022МКОУ ДОД ДЮСШ</v>
          </cell>
        </row>
        <row r="550">
          <cell r="G550" t="str">
            <v>87507024239901001МКОУ ДОД ЦДОД</v>
          </cell>
        </row>
        <row r="551">
          <cell r="G551" t="str">
            <v>87507024239901711МКОУ ДОД ЦДОД</v>
          </cell>
        </row>
        <row r="552">
          <cell r="G552" t="str">
            <v>87507024239901907МКОУ ДОД ЦДОД</v>
          </cell>
        </row>
        <row r="553">
          <cell r="G553" t="str">
            <v>87507025201501001МКОУ ДОД ЦДОД</v>
          </cell>
        </row>
        <row r="554">
          <cell r="G554" t="str">
            <v>87507025226402022МКОУ ДОД ЦДОД</v>
          </cell>
        </row>
        <row r="555">
          <cell r="G555" t="str">
            <v>87507027950158022МКОУ ДОД ЦДОД</v>
          </cell>
        </row>
        <row r="556">
          <cell r="G556" t="str">
            <v>87507027950180022МКОУ ДОД ЦДОД</v>
          </cell>
        </row>
        <row r="557">
          <cell r="G557" t="str">
            <v>87507027950182022МКОУ ДОД ЦДОД</v>
          </cell>
        </row>
        <row r="558">
          <cell r="G558" t="str">
            <v>87507074320205447МКОУ ДОД ЦДОД</v>
          </cell>
        </row>
        <row r="559">
          <cell r="G559" t="str">
            <v>87507074320206001МКОУ ДОД ЦДОД</v>
          </cell>
        </row>
        <row r="560">
          <cell r="G560" t="str">
            <v>87507074329901001МКОУ ДОД ЦДОД</v>
          </cell>
        </row>
        <row r="561">
          <cell r="G561" t="str">
            <v>87507075201501001МКОУ ДОД ЦДОД</v>
          </cell>
        </row>
        <row r="562">
          <cell r="G562" t="str">
            <v>87507075223741447МКОУ ДОД ЦДОД</v>
          </cell>
        </row>
        <row r="563">
          <cell r="G563" t="str">
            <v>87507075223772447МКОУ ДОД ЦДОД</v>
          </cell>
        </row>
        <row r="564">
          <cell r="G564" t="str">
            <v>87507075226202447МКОУ ДОД ЦДОД</v>
          </cell>
        </row>
        <row r="565">
          <cell r="G565" t="str">
            <v>87507077950178447МКОУ ДОД ЦДОД</v>
          </cell>
        </row>
        <row r="566">
          <cell r="G566" t="str">
            <v>87507077950178702МКОУ ДОД ЦДОД</v>
          </cell>
        </row>
        <row r="567">
          <cell r="G567" t="str">
            <v>87507077950178705МКОУ ДОД ЦДОД</v>
          </cell>
        </row>
        <row r="568">
          <cell r="G568" t="str">
            <v>87507077950178709МКОУ ДОД ЦДОД</v>
          </cell>
        </row>
        <row r="569">
          <cell r="G569" t="str">
            <v>87507077950178710МКОУ ДОД ЦДОД</v>
          </cell>
        </row>
        <row r="570">
          <cell r="G570" t="str">
            <v>87507077950182447МКОУ ДОД ЦДОД</v>
          </cell>
        </row>
        <row r="571">
          <cell r="G571" t="str">
            <v>87507097950176022МКОУ ДОД ЦДОД</v>
          </cell>
        </row>
        <row r="572">
          <cell r="G572" t="str">
            <v>87507024219901001МКОУ Кежекская ОШ № 19</v>
          </cell>
        </row>
        <row r="573">
          <cell r="G573" t="str">
            <v>87507025200901001МКОУ Кежекская ОШ № 19</v>
          </cell>
        </row>
        <row r="574">
          <cell r="G574" t="str">
            <v>87507025201501001МКОУ Кежекская ОШ № 19</v>
          </cell>
        </row>
        <row r="575">
          <cell r="G575" t="str">
            <v>87507029210212001МКОУ Кежекская ОШ № 19</v>
          </cell>
        </row>
        <row r="576">
          <cell r="G576" t="str">
            <v>87507074320203001МКОУ Кежекская ОШ № 19</v>
          </cell>
        </row>
        <row r="577">
          <cell r="G577" t="str">
            <v>87510039210214005МКОУ Кежекская ОШ № 19</v>
          </cell>
        </row>
        <row r="578">
          <cell r="G578" t="str">
            <v>87507024219901001МКОУ Красногорьевская СОШ N 10</v>
          </cell>
        </row>
        <row r="579">
          <cell r="G579" t="str">
            <v>87507024219901912МКОУ Красногорьевская СОШ N 10</v>
          </cell>
        </row>
        <row r="580">
          <cell r="G580" t="str">
            <v>87507025200901001МКОУ Красногорьевская СОШ N 10</v>
          </cell>
        </row>
        <row r="581">
          <cell r="G581" t="str">
            <v>87507025201501001МКОУ Красногорьевская СОШ N 10</v>
          </cell>
        </row>
        <row r="582">
          <cell r="G582" t="str">
            <v>87507025221001022МКОУ Красногорьевская СОШ N 10</v>
          </cell>
        </row>
        <row r="583">
          <cell r="G583" t="str">
            <v>87507027950153022МКОУ Красногорьевская СОШ N 10</v>
          </cell>
        </row>
        <row r="584">
          <cell r="G584" t="str">
            <v>87507027950153751МКОУ Красногорьевская СОШ N 10</v>
          </cell>
        </row>
        <row r="585">
          <cell r="G585" t="str">
            <v>87507029210212001МКОУ Красногорьевская СОШ N 10</v>
          </cell>
        </row>
        <row r="586">
          <cell r="G586" t="str">
            <v>87507074320203001МКОУ Красногорьевская СОШ N 10</v>
          </cell>
        </row>
        <row r="587">
          <cell r="G587" t="str">
            <v>87510039210214005МКОУ Красногорьевская СОШ N 10</v>
          </cell>
        </row>
        <row r="588">
          <cell r="G588" t="str">
            <v>87507024219901001МКОУ Манзенская СОШ</v>
          </cell>
        </row>
        <row r="589">
          <cell r="G589" t="str">
            <v>87507025200901001МКОУ Манзенская СОШ</v>
          </cell>
        </row>
        <row r="590">
          <cell r="G590" t="str">
            <v>87507025201501001МКОУ Манзенская СОШ</v>
          </cell>
        </row>
        <row r="591">
          <cell r="G591" t="str">
            <v>87507025221001022МКОУ Манзенская СОШ</v>
          </cell>
        </row>
        <row r="592">
          <cell r="G592" t="str">
            <v>87507027950153022МКОУ Манзенская СОШ</v>
          </cell>
        </row>
        <row r="593">
          <cell r="G593" t="str">
            <v>87507027950153751МКОУ Манзенская СОШ</v>
          </cell>
        </row>
        <row r="594">
          <cell r="G594" t="str">
            <v>87507029210212001МКОУ Манзенская СОШ</v>
          </cell>
        </row>
        <row r="595">
          <cell r="G595" t="str">
            <v>87507074320203001МКОУ Манзенская СОШ</v>
          </cell>
        </row>
        <row r="596">
          <cell r="G596" t="str">
            <v>87510039210214005МКОУ Манзенская СОШ</v>
          </cell>
        </row>
        <row r="597">
          <cell r="G597" t="str">
            <v>87507024219901001МКОУ Невонская СОШ N6</v>
          </cell>
        </row>
        <row r="598">
          <cell r="G598" t="str">
            <v>87507024219901775МКОУ Невонская СОШ N6</v>
          </cell>
        </row>
        <row r="599">
          <cell r="G599" t="str">
            <v>87507025200901001МКОУ Невонская СОШ N6</v>
          </cell>
        </row>
        <row r="600">
          <cell r="G600" t="str">
            <v>87507025201501001МКОУ Невонская СОШ N6</v>
          </cell>
        </row>
        <row r="601">
          <cell r="G601" t="str">
            <v>87507025221001022МКОУ Невонская СОШ N6</v>
          </cell>
        </row>
        <row r="602">
          <cell r="G602" t="str">
            <v>87507025225108022МКОУ Невонская СОШ N6</v>
          </cell>
        </row>
        <row r="603">
          <cell r="G603" t="str">
            <v>87507027950153751МКОУ Невонская СОШ N6</v>
          </cell>
        </row>
        <row r="604">
          <cell r="G604" t="str">
            <v>87507027950180022МКОУ Невонская СОШ N6</v>
          </cell>
        </row>
        <row r="605">
          <cell r="G605" t="str">
            <v>87507029210212001МКОУ Невонская СОШ N6</v>
          </cell>
        </row>
        <row r="606">
          <cell r="G606" t="str">
            <v>87507074320203001МКОУ Невонская СОШ N6</v>
          </cell>
        </row>
        <row r="607">
          <cell r="G607" t="str">
            <v>87510039210214005МКОУ Невонская СОШ N6</v>
          </cell>
        </row>
        <row r="608">
          <cell r="G608" t="str">
            <v>87507024219901001МКОУ Нижнетерянская СОШ № 28</v>
          </cell>
        </row>
        <row r="609">
          <cell r="G609" t="str">
            <v>87507025200901001МКОУ Нижнетерянская СОШ № 28</v>
          </cell>
        </row>
        <row r="610">
          <cell r="G610" t="str">
            <v>87507025201501001МКОУ Нижнетерянская СОШ № 28</v>
          </cell>
        </row>
        <row r="611">
          <cell r="G611" t="str">
            <v>87507025221001022МКОУ Нижнетерянская СОШ № 28</v>
          </cell>
        </row>
        <row r="612">
          <cell r="G612" t="str">
            <v>87507027950153022МКОУ Нижнетерянская СОШ № 28</v>
          </cell>
        </row>
        <row r="613">
          <cell r="G613" t="str">
            <v>87507027950153751МКОУ Нижнетерянская СОШ № 28</v>
          </cell>
        </row>
        <row r="614">
          <cell r="G614" t="str">
            <v>87507027950182022МКОУ Нижнетерянская СОШ № 28</v>
          </cell>
        </row>
        <row r="615">
          <cell r="G615" t="str">
            <v>87507029210212001МКОУ Нижнетерянская СОШ № 28</v>
          </cell>
        </row>
        <row r="616">
          <cell r="G616" t="str">
            <v>87507074320203001МКОУ Нижнетерянская СОШ № 28</v>
          </cell>
        </row>
        <row r="617">
          <cell r="G617" t="str">
            <v>87510039210214005МКОУ Нижнетерянская СОШ № 28</v>
          </cell>
        </row>
        <row r="618">
          <cell r="G618" t="str">
            <v>87507024219901001МКОУ Новохайская СОШ N14</v>
          </cell>
        </row>
        <row r="619">
          <cell r="G619" t="str">
            <v>87507025200901001МКОУ Новохайская СОШ N14</v>
          </cell>
        </row>
        <row r="620">
          <cell r="G620" t="str">
            <v>87507025201501001МКОУ Новохайская СОШ N14</v>
          </cell>
        </row>
        <row r="621">
          <cell r="G621" t="str">
            <v>87507025221001022МКОУ Новохайская СОШ N14</v>
          </cell>
        </row>
        <row r="622">
          <cell r="G622" t="str">
            <v>87507027950153022МКОУ Новохайская СОШ N14</v>
          </cell>
        </row>
        <row r="623">
          <cell r="G623" t="str">
            <v>87507027950153751МКОУ Новохайская СОШ N14</v>
          </cell>
        </row>
        <row r="624">
          <cell r="G624" t="str">
            <v>87507027950180022МКОУ Новохайская СОШ N14</v>
          </cell>
        </row>
        <row r="625">
          <cell r="G625" t="str">
            <v>87507029210212001МКОУ Новохайская СОШ N14</v>
          </cell>
        </row>
        <row r="626">
          <cell r="G626" t="str">
            <v>87507074320203001МКОУ Новохайская СОШ N14</v>
          </cell>
        </row>
        <row r="627">
          <cell r="G627" t="str">
            <v>87510039210214005МКОУ Новохайская СОШ N14</v>
          </cell>
        </row>
        <row r="628">
          <cell r="G628" t="str">
            <v>87507024219901001МКОУ Октябрьская СОШ N 9</v>
          </cell>
        </row>
        <row r="629">
          <cell r="G629" t="str">
            <v>87507025200901001МКОУ Октябрьская СОШ N 9</v>
          </cell>
        </row>
        <row r="630">
          <cell r="G630" t="str">
            <v>87507025201501001МКОУ Октябрьская СОШ N 9</v>
          </cell>
        </row>
        <row r="631">
          <cell r="G631" t="str">
            <v>87507025221001022МКОУ Октябрьская СОШ N 9</v>
          </cell>
        </row>
        <row r="632">
          <cell r="G632" t="str">
            <v>87507027950153022МКОУ Октябрьская СОШ N 9</v>
          </cell>
        </row>
        <row r="633">
          <cell r="G633" t="str">
            <v>87507027950153751МКОУ Октябрьская СОШ N 9</v>
          </cell>
        </row>
        <row r="634">
          <cell r="G634" t="str">
            <v>87507027950180022МКОУ Октябрьская СОШ N 9</v>
          </cell>
        </row>
        <row r="635">
          <cell r="G635" t="str">
            <v>87507027950182022МКОУ Октябрьская СОШ N 9</v>
          </cell>
        </row>
        <row r="636">
          <cell r="G636" t="str">
            <v>87507029210212001МКОУ Октябрьская СОШ N 9</v>
          </cell>
        </row>
        <row r="637">
          <cell r="G637" t="str">
            <v>87507074320203001МКОУ Октябрьская СОШ N 9</v>
          </cell>
        </row>
        <row r="638">
          <cell r="G638" t="str">
            <v>87510039210214005МКОУ Октябрьская СОШ N 9</v>
          </cell>
        </row>
        <row r="639">
          <cell r="G639" t="str">
            <v>87507024219901001МКОУ Осиновская СОШ № 4</v>
          </cell>
        </row>
        <row r="640">
          <cell r="G640" t="str">
            <v>87507025200901001МКОУ Осиновская СОШ № 4</v>
          </cell>
        </row>
        <row r="641">
          <cell r="G641" t="str">
            <v>87507025201501001МКОУ Осиновская СОШ № 4</v>
          </cell>
        </row>
        <row r="642">
          <cell r="G642" t="str">
            <v>87507025221001022МКОУ Осиновская СОШ № 4</v>
          </cell>
        </row>
        <row r="643">
          <cell r="G643" t="str">
            <v>87507027950153751МКОУ Осиновская СОШ № 4</v>
          </cell>
        </row>
        <row r="644">
          <cell r="G644" t="str">
            <v>87507027950180022МКОУ Осиновская СОШ № 4</v>
          </cell>
        </row>
        <row r="645">
          <cell r="G645" t="str">
            <v>87507029210212001МКОУ Осиновская СОШ № 4</v>
          </cell>
        </row>
        <row r="646">
          <cell r="G646" t="str">
            <v>87507074320203001МКОУ Осиновская СОШ № 4</v>
          </cell>
        </row>
        <row r="647">
          <cell r="G647" t="str">
            <v>87510039210214005МКОУ Осиновская СОШ № 4</v>
          </cell>
        </row>
        <row r="648">
          <cell r="G648" t="str">
            <v>87507020700400001МКОУ Пинчугская СОШ № 8</v>
          </cell>
        </row>
        <row r="649">
          <cell r="G649" t="str">
            <v>87507024219901001МКОУ Пинчугская СОШ № 8</v>
          </cell>
        </row>
        <row r="650">
          <cell r="G650" t="str">
            <v>87507025200901001МКОУ Пинчугская СОШ № 8</v>
          </cell>
        </row>
        <row r="651">
          <cell r="G651" t="str">
            <v>87507025201501001МКОУ Пинчугская СОШ № 8</v>
          </cell>
        </row>
        <row r="652">
          <cell r="G652" t="str">
            <v>87507029210212001МКОУ Пинчугская СОШ № 8</v>
          </cell>
        </row>
        <row r="653">
          <cell r="G653" t="str">
            <v>87507074320203001МКОУ Пинчугская СОШ № 8</v>
          </cell>
        </row>
        <row r="654">
          <cell r="G654" t="str">
            <v>87510039210214005МКОУ Пинчугская СОШ № 8</v>
          </cell>
        </row>
        <row r="655">
          <cell r="G655" t="str">
            <v>87507024219901001МКОУ Таежнинская СОШ N 20</v>
          </cell>
        </row>
        <row r="656">
          <cell r="G656" t="str">
            <v>87507024219901775МКОУ Таежнинская СОШ N 20</v>
          </cell>
        </row>
        <row r="657">
          <cell r="G657" t="str">
            <v>87507025200901001МКОУ Таежнинская СОШ N 20</v>
          </cell>
        </row>
        <row r="658">
          <cell r="G658" t="str">
            <v>87507025201501001МКОУ Таежнинская СОШ N 20</v>
          </cell>
        </row>
        <row r="659">
          <cell r="G659" t="str">
            <v>87507025225108022МКОУ Таежнинская СОШ N 20</v>
          </cell>
        </row>
        <row r="660">
          <cell r="G660" t="str">
            <v>87507027950182022МКОУ Таежнинская СОШ N 20</v>
          </cell>
        </row>
        <row r="661">
          <cell r="G661" t="str">
            <v>87507029210212001МКОУ Таежнинская СОШ N 20</v>
          </cell>
        </row>
        <row r="662">
          <cell r="G662" t="str">
            <v>87507074320203001МКОУ Таежнинская СОШ N 20</v>
          </cell>
        </row>
        <row r="663">
          <cell r="G663" t="str">
            <v>87510039210214005МКОУ Таежнинская СОШ N 20</v>
          </cell>
        </row>
        <row r="664">
          <cell r="G664" t="str">
            <v>87507024219901001МКОУ Таежнинская СОШ N 7</v>
          </cell>
        </row>
        <row r="665">
          <cell r="G665" t="str">
            <v>87507025200901001МКОУ Таежнинская СОШ N 7</v>
          </cell>
        </row>
        <row r="666">
          <cell r="G666" t="str">
            <v>87507025201501001МКОУ Таежнинская СОШ N 7</v>
          </cell>
        </row>
        <row r="667">
          <cell r="G667" t="str">
            <v>87507025221001022МКОУ Таежнинская СОШ N 7</v>
          </cell>
        </row>
        <row r="668">
          <cell r="G668" t="str">
            <v>87507027950153751МКОУ Таежнинская СОШ N 7</v>
          </cell>
        </row>
        <row r="669">
          <cell r="G669" t="str">
            <v>87507027950182022МКОУ Таежнинская СОШ N 7</v>
          </cell>
        </row>
        <row r="670">
          <cell r="G670" t="str">
            <v>87507029210212001МКОУ Таежнинская СОШ N 7</v>
          </cell>
        </row>
        <row r="671">
          <cell r="G671" t="str">
            <v>87507074320203001МКОУ Таежнинская СОШ N 7</v>
          </cell>
        </row>
        <row r="672">
          <cell r="G672" t="str">
            <v>87510039210214005МКОУ Таежнинская СОШ N 7</v>
          </cell>
        </row>
        <row r="673">
          <cell r="G673" t="str">
            <v>87507024219901001МКОУ Такучетская СОШ N 18</v>
          </cell>
        </row>
        <row r="674">
          <cell r="G674" t="str">
            <v>87507025200901001МКОУ Такучетская СОШ N 18</v>
          </cell>
        </row>
        <row r="675">
          <cell r="G675" t="str">
            <v>87507025221001022МКОУ Такучетская СОШ N 18</v>
          </cell>
        </row>
        <row r="676">
          <cell r="G676" t="str">
            <v>87507027950153022МКОУ Такучетская СОШ N 18</v>
          </cell>
        </row>
        <row r="677">
          <cell r="G677" t="str">
            <v>87507027950153751МКОУ Такучетская СОШ N 18</v>
          </cell>
        </row>
        <row r="678">
          <cell r="G678" t="str">
            <v>87507027950182022МКОУ Такучетская СОШ N 18</v>
          </cell>
        </row>
        <row r="679">
          <cell r="G679" t="str">
            <v>87507029210212001МКОУ Такучетская СОШ N 18</v>
          </cell>
        </row>
        <row r="680">
          <cell r="G680" t="str">
            <v>87507074320203001МКОУ Такучетская СОШ N 18</v>
          </cell>
        </row>
        <row r="681">
          <cell r="G681" t="str">
            <v>87510039210214005МКОУ Такучетская СОШ N 18</v>
          </cell>
        </row>
        <row r="682">
          <cell r="G682" t="str">
            <v>87507024219901001МКОУ Хребтовская СОШ N11</v>
          </cell>
        </row>
        <row r="683">
          <cell r="G683" t="str">
            <v>87507025200901001МКОУ Хребтовская СОШ N11</v>
          </cell>
        </row>
        <row r="684">
          <cell r="G684" t="str">
            <v>87507025201501001МКОУ Хребтовская СОШ N11</v>
          </cell>
        </row>
        <row r="685">
          <cell r="G685" t="str">
            <v>87507025221001022МКОУ Хребтовская СОШ N11</v>
          </cell>
        </row>
        <row r="686">
          <cell r="G686" t="str">
            <v>87507027950153022МКОУ Хребтовская СОШ N11</v>
          </cell>
        </row>
        <row r="687">
          <cell r="G687" t="str">
            <v>87507027950153751МКОУ Хребтовская СОШ N11</v>
          </cell>
        </row>
        <row r="688">
          <cell r="G688" t="str">
            <v>87507027950180022МКОУ Хребтовская СОШ N11</v>
          </cell>
        </row>
        <row r="689">
          <cell r="G689" t="str">
            <v>87507029210212001МКОУ Хребтовская СОШ N11</v>
          </cell>
        </row>
        <row r="690">
          <cell r="G690" t="str">
            <v>87507074320203001МКОУ Хребтовская СОШ N11</v>
          </cell>
        </row>
        <row r="691">
          <cell r="G691" t="str">
            <v>87510039210214005МКОУ Хребтовская СОШ N11</v>
          </cell>
        </row>
        <row r="692">
          <cell r="G692" t="str">
            <v>87507024219901001МКОУ Чуноярская СОШ N 13</v>
          </cell>
        </row>
        <row r="693">
          <cell r="G693" t="str">
            <v>87507025200901001МКОУ Чуноярская СОШ N 13</v>
          </cell>
        </row>
        <row r="694">
          <cell r="G694" t="str">
            <v>87507025201501001МКОУ Чуноярская СОШ N 13</v>
          </cell>
        </row>
        <row r="695">
          <cell r="G695" t="str">
            <v>87507025221001022МКОУ Чуноярская СОШ N 13</v>
          </cell>
        </row>
        <row r="696">
          <cell r="G696" t="str">
            <v>87507027950153022МКОУ Чуноярская СОШ N 13</v>
          </cell>
        </row>
        <row r="697">
          <cell r="G697" t="str">
            <v>87507027950153751МКОУ Чуноярская СОШ N 13</v>
          </cell>
        </row>
        <row r="698">
          <cell r="G698" t="str">
            <v>87507029210212001МКОУ Чуноярская СОШ N 13</v>
          </cell>
        </row>
        <row r="699">
          <cell r="G699" t="str">
            <v>87507074320203001МКОУ Чуноярская СОШ N 13</v>
          </cell>
        </row>
        <row r="700">
          <cell r="G700" t="str">
            <v>87507077950178447МКОУ Чуноярская СОШ N 13</v>
          </cell>
        </row>
        <row r="701">
          <cell r="G701" t="str">
            <v>87507077950178701МКОУ Чуноярская СОШ N 13</v>
          </cell>
        </row>
        <row r="702">
          <cell r="G702" t="str">
            <v>87510039210214005МКОУ Чуноярская СОШ N 13</v>
          </cell>
        </row>
        <row r="703">
          <cell r="G703" t="str">
            <v>87507017950180022управление образования</v>
          </cell>
        </row>
        <row r="704">
          <cell r="G704" t="str">
            <v>87507027950180022управление образования</v>
          </cell>
        </row>
        <row r="705">
          <cell r="G705" t="str">
            <v>87507027950180803управление образования</v>
          </cell>
        </row>
        <row r="706">
          <cell r="G706" t="str">
            <v>87507077950178447управление образования</v>
          </cell>
        </row>
        <row r="707">
          <cell r="G707" t="str">
            <v>87507090020401500управление образования</v>
          </cell>
        </row>
        <row r="708">
          <cell r="G708" t="str">
            <v>87507094529901001управление образования</v>
          </cell>
        </row>
        <row r="709">
          <cell r="G709" t="str">
            <v>87507095201501001управление образования</v>
          </cell>
        </row>
        <row r="710">
          <cell r="G710" t="str">
            <v>87507097950182022управление образования</v>
          </cell>
        </row>
        <row r="711">
          <cell r="G711" t="str">
            <v>87507099210254500управление образования</v>
          </cell>
        </row>
        <row r="712">
          <cell r="G712" t="str">
            <v>87510045057715500управление образования</v>
          </cell>
        </row>
        <row r="713">
          <cell r="G713" t="str">
            <v>87510045206001005управление образования</v>
          </cell>
        </row>
        <row r="714">
          <cell r="G714" t="str">
            <v>87510045206002005управление образования</v>
          </cell>
        </row>
        <row r="715">
          <cell r="G715" t="str">
            <v>89001139210271017Администрация Ангарского сельсовета</v>
          </cell>
        </row>
        <row r="716">
          <cell r="G716" t="str">
            <v>89002030013600009Администрация Ангарского сельсовета</v>
          </cell>
        </row>
        <row r="717">
          <cell r="G717" t="str">
            <v>89003105227202017Администрация Ангарского сельсовета</v>
          </cell>
        </row>
        <row r="718">
          <cell r="G718" t="str">
            <v>89003105227203017Администрация Ангарского сельсовета</v>
          </cell>
        </row>
        <row r="719">
          <cell r="G719" t="str">
            <v>89004095222031017Администрация Ангарского сельсовета</v>
          </cell>
        </row>
        <row r="720">
          <cell r="G720" t="str">
            <v>89007077950131017Администрация Ангарского сельсовета</v>
          </cell>
        </row>
        <row r="721">
          <cell r="G721" t="str">
            <v>89014015160103008Администрация Ангарского сельсовета</v>
          </cell>
        </row>
        <row r="722">
          <cell r="G722" t="str">
            <v>89014035210305017Администрация Ангарского сельсовета</v>
          </cell>
        </row>
        <row r="723">
          <cell r="G723" t="str">
            <v>89014035210321017Администрация Ангарского сельсовета</v>
          </cell>
        </row>
        <row r="724">
          <cell r="G724" t="str">
            <v>89001139210271017Администрация Артюгинского  сельсовета</v>
          </cell>
        </row>
        <row r="725">
          <cell r="G725" t="str">
            <v>89002030013600009Администрация Артюгинского  сельсовета</v>
          </cell>
        </row>
        <row r="726">
          <cell r="G726" t="str">
            <v>89003105227202017Администрация Артюгинского  сельсовета</v>
          </cell>
        </row>
        <row r="727">
          <cell r="G727" t="str">
            <v>89004095222031017Администрация Артюгинского  сельсовета</v>
          </cell>
        </row>
        <row r="728">
          <cell r="G728" t="str">
            <v>89007077950131017Администрация Артюгинского  сельсовета</v>
          </cell>
        </row>
        <row r="729">
          <cell r="G729" t="str">
            <v>89014015160103008Администрация Артюгинского  сельсовета</v>
          </cell>
        </row>
        <row r="730">
          <cell r="G730" t="str">
            <v>89014015160130008Администрация Артюгинского  сельсовета</v>
          </cell>
        </row>
        <row r="731">
          <cell r="G731" t="str">
            <v>89014035210305017Администрация Артюгинского  сельсовета</v>
          </cell>
        </row>
        <row r="732">
          <cell r="G732" t="str">
            <v>89014035210321017Администрация Артюгинского  сельсовета</v>
          </cell>
        </row>
        <row r="733">
          <cell r="G733" t="str">
            <v>89001139210271017Администрация Белякинского сельсовета</v>
          </cell>
        </row>
        <row r="734">
          <cell r="G734" t="str">
            <v>89002030013600009Администрация Белякинского сельсовета</v>
          </cell>
        </row>
        <row r="735">
          <cell r="G735" t="str">
            <v>89003105227202017Администрация Белякинского сельсовета</v>
          </cell>
        </row>
        <row r="736">
          <cell r="G736" t="str">
            <v>89004095222031017Администрация Белякинского сельсовета</v>
          </cell>
        </row>
        <row r="737">
          <cell r="G737" t="str">
            <v>89004095225104017Администрация Белякинского сельсовета</v>
          </cell>
        </row>
        <row r="738">
          <cell r="G738" t="str">
            <v>89005035226202017Администрация Белякинского сельсовета</v>
          </cell>
        </row>
        <row r="739">
          <cell r="G739" t="str">
            <v>89005037950182017Администрация Белякинского сельсовета</v>
          </cell>
        </row>
        <row r="740">
          <cell r="G740" t="str">
            <v>89014015160103008Администрация Белякинского сельсовета</v>
          </cell>
        </row>
        <row r="741">
          <cell r="G741" t="str">
            <v>89014015160130008Администрация Белякинского сельсовета</v>
          </cell>
        </row>
        <row r="742">
          <cell r="G742" t="str">
            <v>89014035210305017Администрация Белякинского сельсовета</v>
          </cell>
        </row>
        <row r="743">
          <cell r="G743" t="str">
            <v>89014035210321017Администрация Белякинского сельсовета</v>
          </cell>
        </row>
        <row r="744">
          <cell r="G744" t="str">
            <v>89001139210271017Администрация Богучанского сельсовета</v>
          </cell>
        </row>
        <row r="745">
          <cell r="G745" t="str">
            <v>89003105227202017Администрация Богучанского сельсовета</v>
          </cell>
        </row>
        <row r="746">
          <cell r="G746" t="str">
            <v>89003105227203017Администрация Богучанского сельсовета</v>
          </cell>
        </row>
        <row r="747">
          <cell r="G747" t="str">
            <v>89004095222031017Администрация Богучанского сельсовета</v>
          </cell>
        </row>
        <row r="748">
          <cell r="G748" t="str">
            <v>89004095225104017Администрация Богучанского сельсовета</v>
          </cell>
        </row>
        <row r="749">
          <cell r="G749" t="str">
            <v>89008018600000017Администрация Богучанского сельсовета</v>
          </cell>
        </row>
        <row r="750">
          <cell r="G750" t="str">
            <v>89014015160103008Администрация Богучанского сельсовета</v>
          </cell>
        </row>
        <row r="751">
          <cell r="G751" t="str">
            <v>89014035210321017Администрация Богучанского сельсовета</v>
          </cell>
        </row>
        <row r="752">
          <cell r="G752" t="str">
            <v>89001139210271017Администрация Говорковского сельсовета</v>
          </cell>
        </row>
        <row r="753">
          <cell r="G753" t="str">
            <v>89002030013600009Администрация Говорковского сельсовета</v>
          </cell>
        </row>
        <row r="754">
          <cell r="G754" t="str">
            <v>89003105227202017Администрация Говорковского сельсовета</v>
          </cell>
        </row>
        <row r="755">
          <cell r="G755" t="str">
            <v>89003105227203017Администрация Говорковского сельсовета</v>
          </cell>
        </row>
        <row r="756">
          <cell r="G756" t="str">
            <v>89004095222031017Администрация Говорковского сельсовета</v>
          </cell>
        </row>
        <row r="757">
          <cell r="G757" t="str">
            <v>89007077950131017Администрация Говорковского сельсовета</v>
          </cell>
        </row>
        <row r="758">
          <cell r="G758" t="str">
            <v>89014015160103008Администрация Говорковского сельсовета</v>
          </cell>
        </row>
        <row r="759">
          <cell r="G759" t="str">
            <v>89014015160130008Администрация Говорковского сельсовета</v>
          </cell>
        </row>
        <row r="760">
          <cell r="G760" t="str">
            <v>89014035210305017Администрация Говорковского сельсовета</v>
          </cell>
        </row>
        <row r="761">
          <cell r="G761" t="str">
            <v>89014035210321017Администрация Говорковского сельсовета</v>
          </cell>
        </row>
        <row r="762">
          <cell r="G762" t="str">
            <v>89001139210271017Администрация Красногорьевского сельсовета</v>
          </cell>
        </row>
        <row r="763">
          <cell r="G763" t="str">
            <v>89002030013600009Администрация Красногорьевского сельсовета</v>
          </cell>
        </row>
        <row r="764">
          <cell r="G764" t="str">
            <v>89003105227202017Администрация Красногорьевского сельсовета</v>
          </cell>
        </row>
        <row r="765">
          <cell r="G765" t="str">
            <v>89003105227203017Администрация Красногорьевского сельсовета</v>
          </cell>
        </row>
        <row r="766">
          <cell r="G766" t="str">
            <v>89004095222031017Администрация Красногорьевского сельсовета</v>
          </cell>
        </row>
        <row r="767">
          <cell r="G767" t="str">
            <v>89014015160103008Администрация Красногорьевского сельсовета</v>
          </cell>
        </row>
        <row r="768">
          <cell r="G768" t="str">
            <v>89014035210305017Администрация Красногорьевского сельсовета</v>
          </cell>
        </row>
        <row r="769">
          <cell r="G769" t="str">
            <v>89014035210321017Администрация Красногорьевского сельсовета</v>
          </cell>
        </row>
        <row r="770">
          <cell r="G770" t="str">
            <v>89001139210271017Администрация Манзенского  сельсовета</v>
          </cell>
        </row>
        <row r="771">
          <cell r="G771" t="str">
            <v>89002030013600009Администрация Манзенского  сельсовета</v>
          </cell>
        </row>
        <row r="772">
          <cell r="G772" t="str">
            <v>89003105227202017Администрация Манзенского  сельсовета</v>
          </cell>
        </row>
        <row r="773">
          <cell r="G773" t="str">
            <v>89003105227203017Администрация Манзенского  сельсовета</v>
          </cell>
        </row>
        <row r="774">
          <cell r="G774" t="str">
            <v>89004095222031017Администрация Манзенского  сельсовета</v>
          </cell>
        </row>
        <row r="775">
          <cell r="G775" t="str">
            <v>89007077950131017Администрация Манзенского  сельсовета</v>
          </cell>
        </row>
        <row r="776">
          <cell r="G776" t="str">
            <v>89014015160103008Администрация Манзенского  сельсовета</v>
          </cell>
        </row>
        <row r="777">
          <cell r="G777" t="str">
            <v>89014015160130008Администрация Манзенского  сельсовета</v>
          </cell>
        </row>
        <row r="778">
          <cell r="G778" t="str">
            <v>89014035210305017Администрация Манзенского  сельсовета</v>
          </cell>
        </row>
        <row r="779">
          <cell r="G779" t="str">
            <v>89014035210321017Администрация Манзенского  сельсовета</v>
          </cell>
        </row>
        <row r="780">
          <cell r="G780" t="str">
            <v>89001139210271017Администрация Невонского сельсовета</v>
          </cell>
        </row>
        <row r="781">
          <cell r="G781" t="str">
            <v>89002030013600009Администрация Невонского сельсовета</v>
          </cell>
        </row>
        <row r="782">
          <cell r="G782" t="str">
            <v>89003105227202017Администрация Невонского сельсовета</v>
          </cell>
        </row>
        <row r="783">
          <cell r="G783" t="str">
            <v>89003105227203017Администрация Невонского сельсовета</v>
          </cell>
        </row>
        <row r="784">
          <cell r="G784" t="str">
            <v>89004095222031017Администрация Невонского сельсовета</v>
          </cell>
        </row>
        <row r="785">
          <cell r="G785" t="str">
            <v>89007077950131017Администрация Невонского сельсовета</v>
          </cell>
        </row>
        <row r="786">
          <cell r="G786" t="str">
            <v>89008018600000017Администрация Невонского сельсовета</v>
          </cell>
        </row>
        <row r="787">
          <cell r="G787" t="str">
            <v>89014015160103008Администрация Невонского сельсовета</v>
          </cell>
        </row>
        <row r="788">
          <cell r="G788" t="str">
            <v>89014015160130008Администрация Невонского сельсовета</v>
          </cell>
        </row>
        <row r="789">
          <cell r="G789" t="str">
            <v>89014035210305017Администрация Невонского сельсовета</v>
          </cell>
        </row>
        <row r="790">
          <cell r="G790" t="str">
            <v>89014035210321017Администрация Невонского сельсовета</v>
          </cell>
        </row>
        <row r="791">
          <cell r="G791" t="str">
            <v>89001045210610017Администрация Нижнетерянского сельсовета</v>
          </cell>
        </row>
        <row r="792">
          <cell r="G792" t="str">
            <v>89001139210271017Администрация Нижнетерянского сельсовета</v>
          </cell>
        </row>
        <row r="793">
          <cell r="G793" t="str">
            <v>89002030013600009Администрация Нижнетерянского сельсовета</v>
          </cell>
        </row>
        <row r="794">
          <cell r="G794" t="str">
            <v>89003105227202017Администрация Нижнетерянского сельсовета</v>
          </cell>
        </row>
        <row r="795">
          <cell r="G795" t="str">
            <v>89003105227203017Администрация Нижнетерянского сельсовета</v>
          </cell>
        </row>
        <row r="796">
          <cell r="G796" t="str">
            <v>89004095222031017Администрация Нижнетерянского сельсовета</v>
          </cell>
        </row>
        <row r="797">
          <cell r="G797" t="str">
            <v>89004095225104017Администрация Нижнетерянского сельсовета</v>
          </cell>
        </row>
        <row r="798">
          <cell r="G798" t="str">
            <v>89005025210610017Администрация Нижнетерянского сельсовета</v>
          </cell>
        </row>
        <row r="799">
          <cell r="G799" t="str">
            <v>89005035210610017Администрация Нижнетерянского сельсовета</v>
          </cell>
        </row>
        <row r="800">
          <cell r="G800" t="str">
            <v>89007077950131017Администрация Нижнетерянского сельсовета</v>
          </cell>
        </row>
        <row r="801">
          <cell r="G801" t="str">
            <v>89008018600000017Администрация Нижнетерянского сельсовета</v>
          </cell>
        </row>
        <row r="802">
          <cell r="G802" t="str">
            <v>89014015160103008Администрация Нижнетерянского сельсовета</v>
          </cell>
        </row>
        <row r="803">
          <cell r="G803" t="str">
            <v>89014015160130008Администрация Нижнетерянского сельсовета</v>
          </cell>
        </row>
        <row r="804">
          <cell r="G804" t="str">
            <v>89014035210305017Администрация Нижнетерянского сельсовета</v>
          </cell>
        </row>
        <row r="805">
          <cell r="G805" t="str">
            <v>89014035210321017Администрация Нижнетерянского сельсовета</v>
          </cell>
        </row>
        <row r="806">
          <cell r="G806" t="str">
            <v>89001139210271017Администрация Новохайского сельсовета</v>
          </cell>
        </row>
        <row r="807">
          <cell r="G807" t="str">
            <v>89002030013600009Администрация Новохайского сельсовета</v>
          </cell>
        </row>
        <row r="808">
          <cell r="G808" t="str">
            <v>89003105227202017Администрация Новохайского сельсовета</v>
          </cell>
        </row>
        <row r="809">
          <cell r="G809" t="str">
            <v>89003105227203017Администрация Новохайского сельсовета</v>
          </cell>
        </row>
        <row r="810">
          <cell r="G810" t="str">
            <v>89004095222031017Администрация Новохайского сельсовета</v>
          </cell>
        </row>
        <row r="811">
          <cell r="G811" t="str">
            <v>89007077950131017Администрация Новохайского сельсовета</v>
          </cell>
        </row>
        <row r="812">
          <cell r="G812" t="str">
            <v>89014015160103008Администрация Новохайского сельсовета</v>
          </cell>
        </row>
        <row r="813">
          <cell r="G813" t="str">
            <v>89014015160130008Администрация Новохайского сельсовета</v>
          </cell>
        </row>
        <row r="814">
          <cell r="G814" t="str">
            <v>89014035210305017Администрация Новохайского сельсовета</v>
          </cell>
        </row>
        <row r="815">
          <cell r="G815" t="str">
            <v>89014035210321017Администрация Новохайского сельсовета</v>
          </cell>
        </row>
        <row r="816">
          <cell r="G816" t="str">
            <v>89001139210271017Администрация Октябрьского сельсовета</v>
          </cell>
        </row>
        <row r="817">
          <cell r="G817" t="str">
            <v>89002030013600009Администрация Октябрьского сельсовета</v>
          </cell>
        </row>
        <row r="818">
          <cell r="G818" t="str">
            <v>89003105227202017Администрация Октябрьского сельсовета</v>
          </cell>
        </row>
        <row r="819">
          <cell r="G819" t="str">
            <v>89003105227203017Администрация Октябрьского сельсовета</v>
          </cell>
        </row>
        <row r="820">
          <cell r="G820" t="str">
            <v>89004095222031017Администрация Октябрьского сельсовета</v>
          </cell>
        </row>
        <row r="821">
          <cell r="G821" t="str">
            <v>89014015160103008Администрация Октябрьского сельсовета</v>
          </cell>
        </row>
        <row r="822">
          <cell r="G822" t="str">
            <v>89014035210305017Администрация Октябрьского сельсовета</v>
          </cell>
        </row>
        <row r="823">
          <cell r="G823" t="str">
            <v>89014035210321017Администрация Октябрьского сельсовета</v>
          </cell>
        </row>
        <row r="824">
          <cell r="G824" t="str">
            <v>89001139210271017Администрация Осиновомысского сельсовета</v>
          </cell>
        </row>
        <row r="825">
          <cell r="G825" t="str">
            <v>89002030013600009Администрация Осиновомысского сельсовета</v>
          </cell>
        </row>
        <row r="826">
          <cell r="G826" t="str">
            <v>89003105227202017Администрация Осиновомысского сельсовета</v>
          </cell>
        </row>
        <row r="827">
          <cell r="G827" t="str">
            <v>89003105227203017Администрация Осиновомысского сельсовета</v>
          </cell>
        </row>
        <row r="828">
          <cell r="G828" t="str">
            <v>89004095222031017Администрация Осиновомысского сельсовета</v>
          </cell>
        </row>
        <row r="829">
          <cell r="G829" t="str">
            <v>89007077950131017Администрация Осиновомысского сельсовета</v>
          </cell>
        </row>
        <row r="830">
          <cell r="G830" t="str">
            <v>89014015160103008Администрация Осиновомысского сельсовета</v>
          </cell>
        </row>
        <row r="831">
          <cell r="G831" t="str">
            <v>89014015160130008Администрация Осиновомысского сельсовета</v>
          </cell>
        </row>
        <row r="832">
          <cell r="G832" t="str">
            <v>89014035210305017Администрация Осиновомысского сельсовета</v>
          </cell>
        </row>
        <row r="833">
          <cell r="G833" t="str">
            <v>89014035210321017Администрация Осиновомысского сельсовета</v>
          </cell>
        </row>
        <row r="834">
          <cell r="G834" t="str">
            <v>89001139210271017Администрация Пинчугского сельсовета</v>
          </cell>
        </row>
        <row r="835">
          <cell r="G835" t="str">
            <v>89002030013600009Администрация Пинчугского сельсовета</v>
          </cell>
        </row>
        <row r="836">
          <cell r="G836" t="str">
            <v>89003105227202017Администрация Пинчугского сельсовета</v>
          </cell>
        </row>
        <row r="837">
          <cell r="G837" t="str">
            <v>89004095222031017Администрация Пинчугского сельсовета</v>
          </cell>
        </row>
        <row r="838">
          <cell r="G838" t="str">
            <v>89004095225104017Администрация Пинчугского сельсовета</v>
          </cell>
        </row>
        <row r="839">
          <cell r="G839" t="str">
            <v>89005035225106017Администрация Пинчугского сельсовета</v>
          </cell>
        </row>
        <row r="840">
          <cell r="G840" t="str">
            <v>89008018600000017Администрация Пинчугского сельсовета</v>
          </cell>
        </row>
        <row r="841">
          <cell r="G841" t="str">
            <v>89008018700000017Администрация Пинчугского сельсовета</v>
          </cell>
        </row>
        <row r="842">
          <cell r="G842" t="str">
            <v>89014015160103008Администрация Пинчугского сельсовета</v>
          </cell>
        </row>
        <row r="843">
          <cell r="G843" t="str">
            <v>89014015160130008Администрация Пинчугского сельсовета</v>
          </cell>
        </row>
        <row r="844">
          <cell r="G844" t="str">
            <v>89014035210305017Администрация Пинчугского сельсовета</v>
          </cell>
        </row>
        <row r="845">
          <cell r="G845" t="str">
            <v>89014035210321017Администрация Пинчугского сельсовета</v>
          </cell>
        </row>
        <row r="846">
          <cell r="G846" t="str">
            <v>89001139210271017Администрация Таежнинского сельсовета</v>
          </cell>
        </row>
        <row r="847">
          <cell r="G847" t="str">
            <v>89002030013600009Администрация Таежнинского сельсовета</v>
          </cell>
        </row>
        <row r="848">
          <cell r="G848" t="str">
            <v>89003105227202017Администрация Таежнинского сельсовета</v>
          </cell>
        </row>
        <row r="849">
          <cell r="G849" t="str">
            <v>89003105227203017Администрация Таежнинского сельсовета</v>
          </cell>
        </row>
        <row r="850">
          <cell r="G850" t="str">
            <v>89004095222031017Администрация Таежнинского сельсовета</v>
          </cell>
        </row>
        <row r="851">
          <cell r="G851" t="str">
            <v>89004095225104017Администрация Таежнинского сельсовета</v>
          </cell>
        </row>
        <row r="852">
          <cell r="G852" t="str">
            <v>89008018600000017Администрация Таежнинского сельсовета</v>
          </cell>
        </row>
        <row r="853">
          <cell r="G853" t="str">
            <v>89014015160103008Администрация Таежнинского сельсовета</v>
          </cell>
        </row>
        <row r="854">
          <cell r="G854" t="str">
            <v>89014035210321017Администрация Таежнинского сельсовета</v>
          </cell>
        </row>
        <row r="855">
          <cell r="G855" t="str">
            <v>89001139210271017Администрация Такучетского  сельсовета</v>
          </cell>
        </row>
        <row r="856">
          <cell r="G856" t="str">
            <v>89002030013600009Администрация Такучетского  сельсовета</v>
          </cell>
        </row>
        <row r="857">
          <cell r="G857" t="str">
            <v>89003105227202017Администрация Такучетского  сельсовета</v>
          </cell>
        </row>
        <row r="858">
          <cell r="G858" t="str">
            <v>89004095222031017Администрация Такучетского  сельсовета</v>
          </cell>
        </row>
        <row r="859">
          <cell r="G859" t="str">
            <v>89014015160103008Администрация Такучетского  сельсовета</v>
          </cell>
        </row>
        <row r="860">
          <cell r="G860" t="str">
            <v>89014015160130008Администрация Такучетского  сельсовета</v>
          </cell>
        </row>
        <row r="861">
          <cell r="G861" t="str">
            <v>89014035210305017Администрация Такучетского  сельсовета</v>
          </cell>
        </row>
        <row r="862">
          <cell r="G862" t="str">
            <v>89014035210321017Администрация Такучетского  сельсовета</v>
          </cell>
        </row>
        <row r="863">
          <cell r="G863" t="str">
            <v>89001139210271017Администрация Хребтовского сельсовета</v>
          </cell>
        </row>
        <row r="864">
          <cell r="G864" t="str">
            <v>89002030013600009Администрация Хребтовского сельсовета</v>
          </cell>
        </row>
        <row r="865">
          <cell r="G865" t="str">
            <v>89003105227202017Администрация Хребтовского сельсовета</v>
          </cell>
        </row>
        <row r="866">
          <cell r="G866" t="str">
            <v>89003105227203017Администрация Хребтовского сельсовета</v>
          </cell>
        </row>
        <row r="867">
          <cell r="G867" t="str">
            <v>89004095222031017Администрация Хребтовского сельсовета</v>
          </cell>
        </row>
        <row r="868">
          <cell r="G868" t="str">
            <v>89007077950131017Администрация Хребтовского сельсовета</v>
          </cell>
        </row>
        <row r="869">
          <cell r="G869" t="str">
            <v>89008018600000017Администрация Хребтовского сельсовета</v>
          </cell>
        </row>
        <row r="870">
          <cell r="G870" t="str">
            <v>89014015160103008Администрация Хребтовского сельсовета</v>
          </cell>
        </row>
        <row r="871">
          <cell r="G871" t="str">
            <v>89014015160130008Администрация Хребтовского сельсовета</v>
          </cell>
        </row>
        <row r="872">
          <cell r="G872" t="str">
            <v>89014035210305017Администрация Хребтовского сельсовета</v>
          </cell>
        </row>
        <row r="873">
          <cell r="G873" t="str">
            <v>89014035210321017Администрация Хребтовского сельсовета</v>
          </cell>
        </row>
        <row r="874">
          <cell r="G874" t="str">
            <v>89001139210271017Администрация Чуноярского сельсовета</v>
          </cell>
        </row>
        <row r="875">
          <cell r="G875" t="str">
            <v>89002030013600009Администрация Чуноярского сельсовета</v>
          </cell>
        </row>
        <row r="876">
          <cell r="G876" t="str">
            <v>89003105227202017Администрация Чуноярского сельсовета</v>
          </cell>
        </row>
        <row r="877">
          <cell r="G877" t="str">
            <v>89004095222031017Администрация Чуноярского сельсовета</v>
          </cell>
        </row>
        <row r="878">
          <cell r="G878" t="str">
            <v>89008015220453017Администрация Чуноярского сельсовета</v>
          </cell>
        </row>
        <row r="879">
          <cell r="G879" t="str">
            <v>89008017950143017Администрация Чуноярского сельсовета</v>
          </cell>
        </row>
        <row r="880">
          <cell r="G880" t="str">
            <v>89008018600000017Администрация Чуноярского сельсовета</v>
          </cell>
        </row>
        <row r="881">
          <cell r="G881" t="str">
            <v>89014015160103008Администрация Чуноярского сельсовета</v>
          </cell>
        </row>
        <row r="882">
          <cell r="G882" t="str">
            <v>89014015160130008Администрация Чуноярского сельсовета</v>
          </cell>
        </row>
        <row r="883">
          <cell r="G883" t="str">
            <v>89014035210305017Администрация Чуноярского сельсовета</v>
          </cell>
        </row>
        <row r="884">
          <cell r="G884" t="str">
            <v>89014035210321017Администрация Чуноярского сельсовета</v>
          </cell>
        </row>
        <row r="885">
          <cell r="G885" t="str">
            <v>89001139210271017Администрация Шиверского сельсовета</v>
          </cell>
        </row>
        <row r="886">
          <cell r="G886" t="str">
            <v>89002030013600009Администрация Шиверского сельсовета</v>
          </cell>
        </row>
        <row r="887">
          <cell r="G887" t="str">
            <v>89003105227202017Администрация Шиверского сельсовета</v>
          </cell>
        </row>
        <row r="888">
          <cell r="G888" t="str">
            <v>89003105227203017Администрация Шиверского сельсовета</v>
          </cell>
        </row>
        <row r="889">
          <cell r="G889" t="str">
            <v>89004095222031017Администрация Шиверского сельсовета</v>
          </cell>
        </row>
        <row r="890">
          <cell r="G890" t="str">
            <v>89005035225106017Администрация Шиверского сельсовета</v>
          </cell>
        </row>
        <row r="891">
          <cell r="G891" t="str">
            <v>89008018600000017Администрация Шиверского сельсовета</v>
          </cell>
        </row>
        <row r="892">
          <cell r="G892" t="str">
            <v>89014015160103008Администрация Шиверского сельсовета</v>
          </cell>
        </row>
        <row r="893">
          <cell r="G893" t="str">
            <v>89014015160130008Администрация Шиверского сельсовета</v>
          </cell>
        </row>
        <row r="894">
          <cell r="G894" t="str">
            <v>89014035210305017Администрация Шиверского сельсовета</v>
          </cell>
        </row>
        <row r="895">
          <cell r="G895" t="str">
            <v>89014035210321017Администрация Шиверского сельсовета</v>
          </cell>
        </row>
        <row r="896">
          <cell r="G896" t="str">
            <v>89001060020401500РайФУ администрации района</v>
          </cell>
        </row>
        <row r="897">
          <cell r="G897" t="str">
            <v>89001065201501500РайФУ администрации района</v>
          </cell>
        </row>
        <row r="898">
          <cell r="G898" t="str">
            <v>89001067950182500РайФУ администрации района</v>
          </cell>
        </row>
        <row r="899">
          <cell r="G899" t="str">
            <v>89001110700500013РайФУ администрации района</v>
          </cell>
        </row>
        <row r="900">
          <cell r="G900" t="str">
            <v>89007014209901910РайФУ администрации района</v>
          </cell>
        </row>
        <row r="901">
          <cell r="G901" t="str">
            <v>89007024219901910РайФУ администрации района</v>
          </cell>
        </row>
        <row r="902">
          <cell r="G902" t="str">
            <v>89007024239901910РайФУ администрации района</v>
          </cell>
        </row>
        <row r="903">
          <cell r="G903" t="str">
            <v>89007094529901910РайФУ администрации района</v>
          </cell>
        </row>
        <row r="904">
          <cell r="G904" t="str">
            <v>89008014409901910РайФУ администрации района</v>
          </cell>
        </row>
        <row r="905">
          <cell r="G905" t="str">
            <v>89013010650300013РайФУ администрации района</v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/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2">
          <cell r="G912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/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/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/>
          </cell>
        </row>
        <row r="923">
          <cell r="G923" t="str">
            <v/>
          </cell>
        </row>
        <row r="924">
          <cell r="G924" t="str">
            <v/>
          </cell>
        </row>
        <row r="925">
          <cell r="G925" t="str">
            <v/>
          </cell>
        </row>
        <row r="926">
          <cell r="G926" t="str">
            <v/>
          </cell>
        </row>
        <row r="927">
          <cell r="G927" t="str">
            <v/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/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/>
          </cell>
        </row>
        <row r="935">
          <cell r="G935" t="str">
            <v/>
          </cell>
        </row>
        <row r="936">
          <cell r="G936" t="str">
            <v/>
          </cell>
        </row>
        <row r="937">
          <cell r="G937" t="str">
            <v/>
          </cell>
        </row>
        <row r="938">
          <cell r="G938" t="str">
            <v/>
          </cell>
        </row>
        <row r="939">
          <cell r="G939" t="str">
            <v/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7">
          <cell r="G947" t="str">
            <v/>
          </cell>
        </row>
        <row r="948">
          <cell r="G948" t="str">
            <v/>
          </cell>
        </row>
        <row r="949">
          <cell r="G949" t="str">
            <v/>
          </cell>
        </row>
        <row r="950">
          <cell r="G950" t="str">
            <v/>
          </cell>
        </row>
        <row r="951">
          <cell r="G951" t="str">
            <v/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/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/>
          </cell>
        </row>
        <row r="960">
          <cell r="G960" t="str">
            <v/>
          </cell>
        </row>
        <row r="961">
          <cell r="G961" t="str">
            <v/>
          </cell>
        </row>
        <row r="962">
          <cell r="G962" t="str">
            <v/>
          </cell>
        </row>
        <row r="963">
          <cell r="G963" t="str">
            <v/>
          </cell>
        </row>
        <row r="964">
          <cell r="G964" t="str">
            <v/>
          </cell>
        </row>
        <row r="965">
          <cell r="G965" t="str">
            <v/>
          </cell>
        </row>
        <row r="966">
          <cell r="G966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1">
          <cell r="G971" t="str">
            <v/>
          </cell>
        </row>
        <row r="972">
          <cell r="G972" t="str">
            <v/>
          </cell>
        </row>
        <row r="973">
          <cell r="G973" t="str">
            <v/>
          </cell>
        </row>
        <row r="974">
          <cell r="G974" t="str">
            <v/>
          </cell>
        </row>
        <row r="975">
          <cell r="G975" t="str">
            <v/>
          </cell>
        </row>
        <row r="976">
          <cell r="G976" t="str">
            <v/>
          </cell>
        </row>
        <row r="977">
          <cell r="G977" t="str">
            <v/>
          </cell>
        </row>
        <row r="978">
          <cell r="G978" t="str">
            <v/>
          </cell>
        </row>
        <row r="979">
          <cell r="G979" t="str">
            <v/>
          </cell>
        </row>
        <row r="980">
          <cell r="G980" t="str">
            <v/>
          </cell>
        </row>
        <row r="981">
          <cell r="G981" t="str">
            <v/>
          </cell>
        </row>
        <row r="982">
          <cell r="G982" t="str">
            <v/>
          </cell>
        </row>
        <row r="983">
          <cell r="G983" t="str">
            <v/>
          </cell>
        </row>
        <row r="984">
          <cell r="G984" t="str">
            <v/>
          </cell>
        </row>
        <row r="985">
          <cell r="G985" t="str">
            <v/>
          </cell>
        </row>
        <row r="986">
          <cell r="G986" t="str">
            <v/>
          </cell>
        </row>
        <row r="987">
          <cell r="G987" t="str">
            <v/>
          </cell>
        </row>
        <row r="988">
          <cell r="G988" t="str">
            <v/>
          </cell>
        </row>
        <row r="989">
          <cell r="G989" t="str">
            <v/>
          </cell>
        </row>
        <row r="990">
          <cell r="G990" t="str">
            <v/>
          </cell>
        </row>
        <row r="991">
          <cell r="G991" t="str">
            <v/>
          </cell>
        </row>
        <row r="992">
          <cell r="G992" t="str">
            <v/>
          </cell>
        </row>
        <row r="993">
          <cell r="G993" t="str">
            <v/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7">
          <cell r="G997" t="str">
            <v/>
          </cell>
        </row>
        <row r="998">
          <cell r="G998" t="str">
            <v/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7">
          <cell r="G1017" t="str">
            <v/>
          </cell>
        </row>
        <row r="1018">
          <cell r="G1018" t="str">
            <v/>
          </cell>
        </row>
        <row r="1019">
          <cell r="G1019" t="str">
            <v/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/>
          </cell>
        </row>
        <row r="1023">
          <cell r="G1023" t="str">
            <v/>
          </cell>
        </row>
        <row r="1024">
          <cell r="G1024" t="str">
            <v/>
          </cell>
        </row>
        <row r="1025">
          <cell r="G1025" t="str">
            <v/>
          </cell>
        </row>
        <row r="1026">
          <cell r="G1026" t="str">
            <v/>
          </cell>
        </row>
        <row r="1027">
          <cell r="G1027" t="str">
            <v/>
          </cell>
        </row>
        <row r="1028">
          <cell r="G1028" t="str">
            <v/>
          </cell>
        </row>
        <row r="1029">
          <cell r="G1029" t="str">
            <v/>
          </cell>
        </row>
        <row r="1030">
          <cell r="G1030" t="str">
            <v/>
          </cell>
        </row>
        <row r="1031">
          <cell r="G1031" t="str">
            <v/>
          </cell>
        </row>
        <row r="1032">
          <cell r="G1032" t="str">
            <v/>
          </cell>
        </row>
        <row r="1033">
          <cell r="G1033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/>
          </cell>
        </row>
        <row r="1038">
          <cell r="G1038" t="str">
            <v/>
          </cell>
        </row>
        <row r="1039">
          <cell r="G1039" t="str">
            <v/>
          </cell>
        </row>
        <row r="1040">
          <cell r="G1040" t="str">
            <v/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/>
          </cell>
        </row>
        <row r="1050">
          <cell r="G1050" t="str">
            <v/>
          </cell>
        </row>
        <row r="1051">
          <cell r="G1051" t="str">
            <v/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/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/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4">
          <cell r="G1064" t="str">
            <v/>
          </cell>
        </row>
        <row r="1065">
          <cell r="G1065" t="str">
            <v/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/>
          </cell>
        </row>
        <row r="1070">
          <cell r="G1070" t="str">
            <v/>
          </cell>
        </row>
        <row r="1071">
          <cell r="G1071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/>
          </cell>
        </row>
        <row r="1077">
          <cell r="G1077" t="str">
            <v/>
          </cell>
        </row>
        <row r="1078">
          <cell r="G1078" t="str">
            <v/>
          </cell>
        </row>
        <row r="1079">
          <cell r="G1079" t="str">
            <v/>
          </cell>
        </row>
        <row r="1080">
          <cell r="G1080" t="str">
            <v/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/>
          </cell>
        </row>
        <row r="1088">
          <cell r="G1088" t="str">
            <v/>
          </cell>
        </row>
        <row r="1089">
          <cell r="G1089" t="str">
            <v/>
          </cell>
        </row>
        <row r="1090">
          <cell r="G1090" t="str">
            <v/>
          </cell>
        </row>
        <row r="1091">
          <cell r="G1091" t="str">
            <v/>
          </cell>
        </row>
        <row r="1092">
          <cell r="G1092" t="str">
            <v/>
          </cell>
        </row>
        <row r="1093">
          <cell r="G1093" t="str">
            <v/>
          </cell>
        </row>
        <row r="1094">
          <cell r="G1094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/>
          </cell>
        </row>
        <row r="1104">
          <cell r="G1104" t="str">
            <v/>
          </cell>
        </row>
        <row r="1105">
          <cell r="G1105" t="str">
            <v/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/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/>
          </cell>
        </row>
        <row r="1113">
          <cell r="G1113" t="str">
            <v/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/>
          </cell>
        </row>
        <row r="1117">
          <cell r="G1117" t="str">
            <v/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/>
          </cell>
        </row>
        <row r="1121">
          <cell r="G1121" t="str">
            <v/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/>
          </cell>
        </row>
        <row r="1147">
          <cell r="G1147" t="str">
            <v/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/>
          </cell>
        </row>
        <row r="1151">
          <cell r="G1151" t="str">
            <v/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/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/>
          </cell>
        </row>
        <row r="1179">
          <cell r="G1179" t="str">
            <v/>
          </cell>
        </row>
        <row r="1180">
          <cell r="G1180" t="str">
            <v/>
          </cell>
        </row>
        <row r="1181">
          <cell r="G1181" t="str">
            <v/>
          </cell>
        </row>
        <row r="1182">
          <cell r="G1182" t="str">
            <v/>
          </cell>
        </row>
        <row r="1183">
          <cell r="G1183" t="str">
            <v/>
          </cell>
        </row>
        <row r="1184">
          <cell r="G1184" t="str">
            <v/>
          </cell>
        </row>
        <row r="1185">
          <cell r="G1185" t="str">
            <v/>
          </cell>
        </row>
        <row r="1186">
          <cell r="G1186" t="str">
            <v/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/>
          </cell>
        </row>
        <row r="1191">
          <cell r="G1191" t="str">
            <v/>
          </cell>
        </row>
        <row r="1192">
          <cell r="G1192" t="str">
            <v/>
          </cell>
        </row>
        <row r="1193">
          <cell r="G1193" t="str">
            <v/>
          </cell>
        </row>
        <row r="1194">
          <cell r="G1194" t="str">
            <v/>
          </cell>
        </row>
        <row r="1195">
          <cell r="G1195" t="str">
            <v/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/>
          </cell>
        </row>
        <row r="1200">
          <cell r="G1200" t="str">
            <v/>
          </cell>
        </row>
        <row r="1201">
          <cell r="G1201" t="str">
            <v/>
          </cell>
        </row>
        <row r="1202">
          <cell r="G1202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7">
          <cell r="G1207" t="str">
            <v/>
          </cell>
        </row>
        <row r="1208">
          <cell r="G1208" t="str">
            <v/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18">
          <cell r="G1218" t="str">
            <v/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/>
          </cell>
        </row>
        <row r="1223">
          <cell r="G1223" t="str">
            <v/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/>
          </cell>
        </row>
        <row r="1232">
          <cell r="G1232" t="str">
            <v/>
          </cell>
        </row>
        <row r="1233">
          <cell r="G1233" t="str">
            <v/>
          </cell>
        </row>
        <row r="1234">
          <cell r="G1234" t="str">
            <v/>
          </cell>
        </row>
        <row r="1235">
          <cell r="G1235" t="str">
            <v/>
          </cell>
        </row>
        <row r="1236">
          <cell r="G1236" t="str">
            <v/>
          </cell>
        </row>
        <row r="1237">
          <cell r="G1237" t="str">
            <v/>
          </cell>
        </row>
        <row r="1238">
          <cell r="G1238" t="str">
            <v/>
          </cell>
        </row>
        <row r="1239">
          <cell r="G1239" t="str">
            <v/>
          </cell>
        </row>
        <row r="1240">
          <cell r="G1240" t="str">
            <v/>
          </cell>
        </row>
        <row r="1241">
          <cell r="G1241" t="str">
            <v/>
          </cell>
        </row>
        <row r="1242">
          <cell r="G1242" t="str">
            <v/>
          </cell>
        </row>
        <row r="1243">
          <cell r="G1243" t="str">
            <v/>
          </cell>
        </row>
        <row r="1244">
          <cell r="G1244" t="str">
            <v/>
          </cell>
        </row>
        <row r="1245">
          <cell r="G1245" t="str">
            <v/>
          </cell>
        </row>
        <row r="1246">
          <cell r="G1246" t="str">
            <v/>
          </cell>
        </row>
        <row r="1247">
          <cell r="G1247" t="str">
            <v/>
          </cell>
        </row>
        <row r="1248">
          <cell r="G1248" t="str">
            <v/>
          </cell>
        </row>
        <row r="1249">
          <cell r="G1249" t="str">
            <v/>
          </cell>
        </row>
        <row r="1250">
          <cell r="G1250" t="str">
            <v/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/>
          </cell>
        </row>
        <row r="1275">
          <cell r="G1275" t="str">
            <v/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/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4">
          <cell r="G1404" t="str">
            <v/>
          </cell>
        </row>
        <row r="1405">
          <cell r="G1405" t="str">
            <v/>
          </cell>
        </row>
        <row r="1406">
          <cell r="G1406" t="str">
            <v/>
          </cell>
        </row>
        <row r="1407">
          <cell r="G1407" t="str">
            <v/>
          </cell>
        </row>
        <row r="1408">
          <cell r="G1408" t="str">
            <v/>
          </cell>
        </row>
        <row r="1409">
          <cell r="G1409" t="str">
            <v/>
          </cell>
        </row>
        <row r="1410">
          <cell r="G1410" t="str">
            <v/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/>
          </cell>
        </row>
        <row r="1414">
          <cell r="G1414" t="str">
            <v/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/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/>
          </cell>
        </row>
        <row r="1423">
          <cell r="G1423" t="str">
            <v/>
          </cell>
        </row>
        <row r="1424">
          <cell r="G1424" t="str">
            <v/>
          </cell>
        </row>
        <row r="1425">
          <cell r="G1425" t="str">
            <v/>
          </cell>
        </row>
        <row r="1426">
          <cell r="G1426" t="str">
            <v/>
          </cell>
        </row>
        <row r="1427">
          <cell r="G1427" t="str">
            <v/>
          </cell>
        </row>
        <row r="1428">
          <cell r="G1428" t="str">
            <v/>
          </cell>
        </row>
        <row r="1429">
          <cell r="G1429" t="str">
            <v/>
          </cell>
        </row>
        <row r="1430">
          <cell r="G1430" t="str">
            <v/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/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/>
          </cell>
        </row>
        <row r="1438">
          <cell r="G1438" t="str">
            <v/>
          </cell>
        </row>
        <row r="1439">
          <cell r="G1439" t="str">
            <v/>
          </cell>
        </row>
        <row r="1440">
          <cell r="G1440" t="str">
            <v/>
          </cell>
        </row>
        <row r="1441">
          <cell r="G1441" t="str">
            <v/>
          </cell>
        </row>
        <row r="1442">
          <cell r="G1442" t="str">
            <v/>
          </cell>
        </row>
        <row r="1443">
          <cell r="G1443" t="str">
            <v/>
          </cell>
        </row>
        <row r="1444">
          <cell r="G1444" t="str">
            <v/>
          </cell>
        </row>
        <row r="1445">
          <cell r="G1445" t="str">
            <v/>
          </cell>
        </row>
        <row r="1446">
          <cell r="G1446" t="str">
            <v/>
          </cell>
        </row>
        <row r="1447">
          <cell r="G1447" t="str">
            <v/>
          </cell>
        </row>
        <row r="1448">
          <cell r="G1448" t="str">
            <v/>
          </cell>
        </row>
        <row r="1449">
          <cell r="G1449" t="str">
            <v/>
          </cell>
        </row>
        <row r="1450">
          <cell r="G1450" t="str">
            <v/>
          </cell>
        </row>
        <row r="1451">
          <cell r="G1451" t="str">
            <v/>
          </cell>
        </row>
        <row r="1452">
          <cell r="G1452" t="str">
            <v/>
          </cell>
        </row>
        <row r="1453">
          <cell r="G1453" t="str">
            <v/>
          </cell>
        </row>
        <row r="1454">
          <cell r="G1454" t="str">
            <v/>
          </cell>
        </row>
        <row r="1455">
          <cell r="G1455" t="str">
            <v/>
          </cell>
        </row>
        <row r="1456">
          <cell r="G1456" t="str">
            <v/>
          </cell>
        </row>
        <row r="1457">
          <cell r="G1457" t="str">
            <v/>
          </cell>
        </row>
        <row r="1458">
          <cell r="G1458" t="str">
            <v/>
          </cell>
        </row>
        <row r="1459">
          <cell r="G1459" t="str">
            <v/>
          </cell>
        </row>
        <row r="1460">
          <cell r="G1460" t="str">
            <v/>
          </cell>
        </row>
        <row r="1461">
          <cell r="G1461" t="str">
            <v/>
          </cell>
        </row>
        <row r="1462">
          <cell r="G1462" t="str">
            <v/>
          </cell>
        </row>
        <row r="1463">
          <cell r="G1463" t="str">
            <v/>
          </cell>
        </row>
        <row r="1464">
          <cell r="G1464" t="str">
            <v/>
          </cell>
        </row>
        <row r="1465">
          <cell r="G1465" t="str">
            <v/>
          </cell>
        </row>
        <row r="1466">
          <cell r="G1466" t="str">
            <v/>
          </cell>
        </row>
        <row r="1467">
          <cell r="G1467" t="str">
            <v/>
          </cell>
        </row>
        <row r="1468">
          <cell r="G1468" t="str">
            <v/>
          </cell>
        </row>
        <row r="1469">
          <cell r="G1469" t="str">
            <v/>
          </cell>
        </row>
        <row r="1470">
          <cell r="G1470" t="str">
            <v/>
          </cell>
        </row>
        <row r="1471">
          <cell r="G1471" t="str">
            <v/>
          </cell>
        </row>
        <row r="1472">
          <cell r="G1472" t="str">
            <v/>
          </cell>
        </row>
        <row r="1473">
          <cell r="G1473" t="str">
            <v/>
          </cell>
        </row>
        <row r="1474">
          <cell r="G1474" t="str">
            <v/>
          </cell>
        </row>
        <row r="1475">
          <cell r="G1475" t="str">
            <v/>
          </cell>
        </row>
        <row r="1476">
          <cell r="G1476" t="str">
            <v/>
          </cell>
        </row>
        <row r="1477">
          <cell r="G1477" t="str">
            <v/>
          </cell>
        </row>
        <row r="1478">
          <cell r="G1478" t="str">
            <v/>
          </cell>
        </row>
        <row r="1479">
          <cell r="G1479" t="str">
            <v/>
          </cell>
        </row>
        <row r="1480">
          <cell r="G1480" t="str">
            <v/>
          </cell>
        </row>
        <row r="1481">
          <cell r="G1481" t="str">
            <v/>
          </cell>
        </row>
        <row r="1482">
          <cell r="G1482" t="str">
            <v/>
          </cell>
        </row>
        <row r="1483">
          <cell r="G1483" t="str">
            <v/>
          </cell>
        </row>
        <row r="1484">
          <cell r="G1484" t="str">
            <v/>
          </cell>
        </row>
        <row r="1485">
          <cell r="G1485" t="str">
            <v/>
          </cell>
        </row>
        <row r="1486">
          <cell r="G1486" t="str">
            <v/>
          </cell>
        </row>
        <row r="1487">
          <cell r="G1487" t="str">
            <v/>
          </cell>
        </row>
        <row r="1488">
          <cell r="G1488" t="str">
            <v/>
          </cell>
        </row>
        <row r="1489">
          <cell r="G1489" t="str">
            <v/>
          </cell>
        </row>
        <row r="1490">
          <cell r="G1490" t="str">
            <v/>
          </cell>
        </row>
        <row r="1491">
          <cell r="G1491" t="str">
            <v/>
          </cell>
        </row>
        <row r="1492">
          <cell r="G1492" t="str">
            <v/>
          </cell>
        </row>
        <row r="1493">
          <cell r="G1493" t="str">
            <v/>
          </cell>
        </row>
        <row r="1494">
          <cell r="G1494" t="str">
            <v/>
          </cell>
        </row>
        <row r="1495">
          <cell r="G1495" t="str">
            <v/>
          </cell>
        </row>
        <row r="1496">
          <cell r="G1496" t="str">
            <v/>
          </cell>
        </row>
        <row r="1497">
          <cell r="G1497" t="str">
            <v/>
          </cell>
        </row>
        <row r="1498">
          <cell r="G1498" t="str">
            <v/>
          </cell>
        </row>
        <row r="1499">
          <cell r="G1499" t="str">
            <v/>
          </cell>
        </row>
        <row r="1500">
          <cell r="G1500" t="str">
            <v/>
          </cell>
        </row>
        <row r="1501">
          <cell r="G1501" t="str">
            <v/>
          </cell>
        </row>
        <row r="1502">
          <cell r="G1502" t="str">
            <v/>
          </cell>
        </row>
        <row r="1503">
          <cell r="G1503" t="str">
            <v/>
          </cell>
        </row>
        <row r="1504">
          <cell r="G1504" t="str">
            <v/>
          </cell>
        </row>
        <row r="1505">
          <cell r="G1505" t="str">
            <v/>
          </cell>
        </row>
        <row r="1506">
          <cell r="G1506" t="str">
            <v/>
          </cell>
        </row>
        <row r="1507">
          <cell r="G1507" t="str">
            <v/>
          </cell>
        </row>
        <row r="1508">
          <cell r="G1508" t="str">
            <v/>
          </cell>
        </row>
        <row r="1509">
          <cell r="G1509" t="str">
            <v/>
          </cell>
        </row>
        <row r="1510">
          <cell r="G1510" t="str">
            <v/>
          </cell>
        </row>
        <row r="1511">
          <cell r="G1511" t="str">
            <v/>
          </cell>
        </row>
        <row r="1512">
          <cell r="G1512" t="str">
            <v/>
          </cell>
        </row>
        <row r="1513">
          <cell r="G1513" t="str">
            <v/>
          </cell>
        </row>
        <row r="1514">
          <cell r="G1514" t="str">
            <v/>
          </cell>
        </row>
        <row r="1515">
          <cell r="G1515" t="str">
            <v/>
          </cell>
        </row>
        <row r="1516">
          <cell r="G1516" t="str">
            <v/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0">
          <cell r="G1520" t="str">
            <v/>
          </cell>
        </row>
        <row r="1521">
          <cell r="G1521" t="str">
            <v/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5">
          <cell r="G1525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5">
          <cell r="G1535" t="str">
            <v/>
          </cell>
        </row>
        <row r="1536">
          <cell r="G1536" t="str">
            <v/>
          </cell>
        </row>
      </sheetData>
      <sheetData sheetId="28">
        <row r="4">
          <cell r="B4" t="str">
            <v>29.10.2012 г.</v>
          </cell>
        </row>
        <row r="5">
          <cell r="B5" t="str">
            <v>23/1-229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грузка"/>
      <sheetName val="Деф"/>
      <sheetName val="АдмДох"/>
      <sheetName val="АдмИст"/>
      <sheetName val="Дох "/>
      <sheetName val="Фун"/>
      <sheetName val="Вед13"/>
      <sheetName val="вед 14-15"/>
      <sheetName val="публ"/>
      <sheetName val="ВЦП"/>
      <sheetName val="ДЦП"/>
      <sheetName val="ФФП"/>
      <sheetName val="Полн"/>
      <sheetName val="ВУС"/>
      <sheetName val="Молод"/>
      <sheetName val="Сбал"/>
      <sheetName val="Протоколы"/>
      <sheetName val="дороги"/>
      <sheetName val="пожар"/>
      <sheetName val="Инв"/>
      <sheetName val="Заим"/>
      <sheetName val="СоцЭк"/>
      <sheetName val="ЗП"/>
      <sheetName val="Рем"/>
      <sheetName val="благо"/>
      <sheetName val="модерн дорог"/>
      <sheetName val="эф-ть поселениям"/>
      <sheetName val="налог"/>
      <sheetName val="миним"/>
      <sheetName val="зп куль"/>
      <sheetName val="показатели"/>
      <sheetName val="спр"/>
      <sheetName val="спрВЦП"/>
    </sheetNames>
    <sheetDataSet>
      <sheetData sheetId="0">
        <row r="4">
          <cell r="F4">
            <v>1146729.42</v>
          </cell>
        </row>
        <row r="5">
          <cell r="F5">
            <v>2653999.85</v>
          </cell>
        </row>
        <row r="6">
          <cell r="F6">
            <v>1029770.73</v>
          </cell>
        </row>
        <row r="7">
          <cell r="F7">
            <v>58645.13</v>
          </cell>
        </row>
        <row r="8">
          <cell r="F8">
            <v>628828.42</v>
          </cell>
        </row>
        <row r="9">
          <cell r="F9">
            <v>683280.58</v>
          </cell>
        </row>
        <row r="10">
          <cell r="F10">
            <v>58645.13</v>
          </cell>
        </row>
        <row r="11">
          <cell r="F11">
            <v>41433899.38</v>
          </cell>
        </row>
        <row r="12">
          <cell r="F12">
            <v>1209560</v>
          </cell>
        </row>
        <row r="13">
          <cell r="F13">
            <v>46872</v>
          </cell>
        </row>
        <row r="14">
          <cell r="F14">
            <v>924345.31</v>
          </cell>
        </row>
        <row r="15">
          <cell r="F15">
            <v>84735.45</v>
          </cell>
        </row>
        <row r="16">
          <cell r="F16">
            <v>41979.64</v>
          </cell>
        </row>
        <row r="17">
          <cell r="F17">
            <v>100000</v>
          </cell>
        </row>
        <row r="18">
          <cell r="F18">
            <v>484200</v>
          </cell>
        </row>
        <row r="19">
          <cell r="F19">
            <v>490900</v>
          </cell>
        </row>
        <row r="20">
          <cell r="F20">
            <v>50624.97</v>
          </cell>
        </row>
        <row r="21">
          <cell r="F21">
            <v>1393394.77</v>
          </cell>
        </row>
        <row r="22">
          <cell r="F22">
            <v>15000</v>
          </cell>
        </row>
        <row r="23">
          <cell r="F23">
            <v>42400</v>
          </cell>
        </row>
        <row r="24">
          <cell r="F24">
            <v>1177598.56</v>
          </cell>
        </row>
        <row r="25">
          <cell r="F25">
            <v>115200</v>
          </cell>
        </row>
        <row r="26">
          <cell r="F26">
            <v>6100</v>
          </cell>
        </row>
        <row r="27">
          <cell r="F27">
            <v>1066700</v>
          </cell>
        </row>
        <row r="28">
          <cell r="F28">
            <v>601000</v>
          </cell>
        </row>
        <row r="29">
          <cell r="F29">
            <v>14512.45</v>
          </cell>
        </row>
        <row r="30">
          <cell r="F30">
            <v>19512100</v>
          </cell>
        </row>
        <row r="31">
          <cell r="F31">
            <v>6181300</v>
          </cell>
        </row>
        <row r="32">
          <cell r="F32">
            <v>3530870</v>
          </cell>
        </row>
        <row r="33">
          <cell r="F33">
            <v>65200</v>
          </cell>
        </row>
        <row r="34">
          <cell r="F34">
            <v>9341.48</v>
          </cell>
        </row>
        <row r="35">
          <cell r="F35">
            <v>658.52</v>
          </cell>
        </row>
        <row r="36">
          <cell r="F36">
            <v>946000</v>
          </cell>
        </row>
        <row r="37">
          <cell r="F37">
            <v>136237000</v>
          </cell>
        </row>
        <row r="38">
          <cell r="F38">
            <v>18312400</v>
          </cell>
        </row>
        <row r="39">
          <cell r="F39">
            <v>796000</v>
          </cell>
        </row>
        <row r="40">
          <cell r="F40">
            <v>941132.13</v>
          </cell>
        </row>
        <row r="41">
          <cell r="F41">
            <v>150000</v>
          </cell>
        </row>
        <row r="42">
          <cell r="F42">
            <v>87100</v>
          </cell>
        </row>
        <row r="43">
          <cell r="F43">
            <v>1500</v>
          </cell>
        </row>
        <row r="44">
          <cell r="F44">
            <v>2508180</v>
          </cell>
        </row>
        <row r="45">
          <cell r="F45">
            <v>16215800</v>
          </cell>
        </row>
        <row r="46">
          <cell r="F46">
            <v>317200</v>
          </cell>
        </row>
        <row r="47">
          <cell r="F47">
            <v>1036800</v>
          </cell>
        </row>
        <row r="48">
          <cell r="F48">
            <v>3268704.4</v>
          </cell>
        </row>
        <row r="49">
          <cell r="F49">
            <v>3500</v>
          </cell>
        </row>
        <row r="50">
          <cell r="F50">
            <v>42295.6</v>
          </cell>
        </row>
        <row r="51">
          <cell r="F51">
            <v>105700</v>
          </cell>
        </row>
        <row r="52">
          <cell r="F52">
            <v>586760.4</v>
          </cell>
        </row>
        <row r="53">
          <cell r="F53">
            <v>21446.29</v>
          </cell>
        </row>
        <row r="54">
          <cell r="F54">
            <v>183260</v>
          </cell>
        </row>
        <row r="55">
          <cell r="F55">
            <v>414400</v>
          </cell>
        </row>
        <row r="56">
          <cell r="F56">
            <v>942572.25</v>
          </cell>
        </row>
        <row r="57">
          <cell r="F57">
            <v>6000000</v>
          </cell>
        </row>
        <row r="58">
          <cell r="F58">
            <v>591800</v>
          </cell>
        </row>
        <row r="59">
          <cell r="F59">
            <v>934150</v>
          </cell>
        </row>
        <row r="60">
          <cell r="F60">
            <v>161400</v>
          </cell>
        </row>
        <row r="61">
          <cell r="F61">
            <v>260303.87</v>
          </cell>
        </row>
        <row r="62">
          <cell r="F62">
            <v>1074600</v>
          </cell>
        </row>
        <row r="63">
          <cell r="F63">
            <v>1873500</v>
          </cell>
        </row>
        <row r="64">
          <cell r="F64">
            <v>325000</v>
          </cell>
        </row>
        <row r="65">
          <cell r="F65">
            <v>1472900</v>
          </cell>
        </row>
        <row r="66">
          <cell r="F66">
            <v>7200</v>
          </cell>
        </row>
        <row r="67">
          <cell r="F67">
            <v>60000</v>
          </cell>
        </row>
        <row r="68">
          <cell r="F68">
            <v>43417.41</v>
          </cell>
        </row>
        <row r="69">
          <cell r="F69">
            <v>143000</v>
          </cell>
        </row>
        <row r="70">
          <cell r="F70">
            <v>53700</v>
          </cell>
        </row>
        <row r="71">
          <cell r="F71">
            <v>54200</v>
          </cell>
        </row>
        <row r="72">
          <cell r="F72">
            <v>3000000</v>
          </cell>
        </row>
        <row r="73">
          <cell r="F73">
            <v>148500</v>
          </cell>
        </row>
        <row r="74">
          <cell r="F74">
            <v>733117</v>
          </cell>
        </row>
        <row r="75">
          <cell r="F75">
            <v>3660.86</v>
          </cell>
        </row>
        <row r="76">
          <cell r="F76">
            <v>18213</v>
          </cell>
        </row>
        <row r="77">
          <cell r="F77">
            <v>1818730</v>
          </cell>
        </row>
        <row r="78">
          <cell r="F78">
            <v>101270</v>
          </cell>
        </row>
        <row r="79">
          <cell r="F79">
            <v>1030754</v>
          </cell>
        </row>
        <row r="80">
          <cell r="F80">
            <v>1598055.8</v>
          </cell>
        </row>
        <row r="81">
          <cell r="F81">
            <v>15447.74</v>
          </cell>
        </row>
        <row r="82">
          <cell r="F82">
            <v>700000</v>
          </cell>
        </row>
        <row r="83">
          <cell r="F83">
            <v>8415000</v>
          </cell>
        </row>
        <row r="84">
          <cell r="F84">
            <v>1524400</v>
          </cell>
        </row>
        <row r="85">
          <cell r="F85">
            <v>3797431.07</v>
          </cell>
        </row>
        <row r="86">
          <cell r="F86">
            <v>1539644</v>
          </cell>
        </row>
        <row r="87">
          <cell r="F87">
            <v>10000000</v>
          </cell>
        </row>
        <row r="88">
          <cell r="F88">
            <v>15000000</v>
          </cell>
        </row>
        <row r="89">
          <cell r="F89">
            <v>1555927.8</v>
          </cell>
        </row>
        <row r="90">
          <cell r="F90">
            <v>3285500</v>
          </cell>
        </row>
        <row r="91">
          <cell r="F91">
            <v>32030786</v>
          </cell>
        </row>
        <row r="92">
          <cell r="F92">
            <v>575</v>
          </cell>
        </row>
        <row r="93">
          <cell r="F93">
            <v>5300000</v>
          </cell>
        </row>
        <row r="94">
          <cell r="F94">
            <v>575000</v>
          </cell>
        </row>
        <row r="95">
          <cell r="F95">
            <v>2637962.73</v>
          </cell>
        </row>
        <row r="96">
          <cell r="F96">
            <v>26379.63</v>
          </cell>
        </row>
        <row r="97">
          <cell r="F97">
            <v>3154000</v>
          </cell>
        </row>
        <row r="98">
          <cell r="F98">
            <v>58645.13</v>
          </cell>
        </row>
        <row r="99">
          <cell r="F99">
            <v>1178296.63</v>
          </cell>
        </row>
        <row r="100">
          <cell r="F100">
            <v>95000</v>
          </cell>
        </row>
        <row r="101">
          <cell r="F101">
            <v>16175242.27</v>
          </cell>
        </row>
        <row r="102">
          <cell r="F102">
            <v>3673300</v>
          </cell>
        </row>
        <row r="103">
          <cell r="F103">
            <v>40000</v>
          </cell>
        </row>
        <row r="104">
          <cell r="F104">
            <v>1146000</v>
          </cell>
        </row>
        <row r="105">
          <cell r="F105">
            <v>32879</v>
          </cell>
        </row>
        <row r="106">
          <cell r="F106">
            <v>3258800</v>
          </cell>
        </row>
        <row r="107">
          <cell r="F107">
            <v>2400000</v>
          </cell>
        </row>
        <row r="108">
          <cell r="F108">
            <v>17472</v>
          </cell>
        </row>
        <row r="109">
          <cell r="F109">
            <v>10800</v>
          </cell>
        </row>
        <row r="110">
          <cell r="F110">
            <v>24088</v>
          </cell>
        </row>
        <row r="111">
          <cell r="F111">
            <v>31687600</v>
          </cell>
        </row>
        <row r="112">
          <cell r="F112">
            <v>1747200</v>
          </cell>
        </row>
        <row r="113">
          <cell r="F113">
            <v>882820</v>
          </cell>
        </row>
        <row r="114">
          <cell r="F114">
            <v>841000</v>
          </cell>
        </row>
        <row r="115">
          <cell r="F115">
            <v>140331.38</v>
          </cell>
        </row>
        <row r="116">
          <cell r="F116">
            <v>30531</v>
          </cell>
        </row>
        <row r="117">
          <cell r="F117">
            <v>66828</v>
          </cell>
        </row>
        <row r="118">
          <cell r="F118">
            <v>7400</v>
          </cell>
        </row>
        <row r="119">
          <cell r="F119">
            <v>214997</v>
          </cell>
        </row>
        <row r="120">
          <cell r="F120">
            <v>1613970</v>
          </cell>
        </row>
        <row r="121">
          <cell r="F121">
            <v>27260933</v>
          </cell>
        </row>
        <row r="122">
          <cell r="F122">
            <v>22360050</v>
          </cell>
        </row>
        <row r="123">
          <cell r="F123">
            <v>209800</v>
          </cell>
        </row>
        <row r="124">
          <cell r="F124">
            <v>1293100</v>
          </cell>
        </row>
        <row r="125">
          <cell r="F125">
            <v>77000</v>
          </cell>
        </row>
        <row r="126">
          <cell r="F126">
            <v>3237337.01</v>
          </cell>
        </row>
        <row r="127">
          <cell r="F127">
            <v>19900</v>
          </cell>
        </row>
        <row r="128">
          <cell r="F128">
            <v>46049127.99</v>
          </cell>
        </row>
        <row r="129">
          <cell r="F129">
            <v>49747700</v>
          </cell>
        </row>
        <row r="130">
          <cell r="F130">
            <v>621606</v>
          </cell>
        </row>
        <row r="131">
          <cell r="F131">
            <v>773488</v>
          </cell>
        </row>
        <row r="132">
          <cell r="F132">
            <v>15118500</v>
          </cell>
        </row>
        <row r="133">
          <cell r="F133">
            <v>214380</v>
          </cell>
        </row>
        <row r="134">
          <cell r="F134">
            <v>147566.8</v>
          </cell>
        </row>
        <row r="135">
          <cell r="F135">
            <v>5394.4</v>
          </cell>
        </row>
        <row r="136">
          <cell r="F136">
            <v>224638.8</v>
          </cell>
        </row>
        <row r="137">
          <cell r="F137">
            <v>15341000</v>
          </cell>
        </row>
        <row r="138">
          <cell r="F138">
            <v>246150</v>
          </cell>
        </row>
        <row r="139">
          <cell r="F139">
            <v>233200</v>
          </cell>
        </row>
        <row r="140">
          <cell r="F140">
            <v>6700</v>
          </cell>
        </row>
        <row r="141">
          <cell r="F141">
            <v>9295920</v>
          </cell>
        </row>
        <row r="142">
          <cell r="F142">
            <v>304199</v>
          </cell>
        </row>
        <row r="143">
          <cell r="F143">
            <v>4594</v>
          </cell>
        </row>
        <row r="144">
          <cell r="F144">
            <v>37935641</v>
          </cell>
        </row>
        <row r="145">
          <cell r="F145">
            <v>551610</v>
          </cell>
        </row>
        <row r="146">
          <cell r="F146">
            <v>291700</v>
          </cell>
        </row>
        <row r="147">
          <cell r="F147">
            <v>1744686</v>
          </cell>
        </row>
        <row r="148">
          <cell r="F148">
            <v>724300</v>
          </cell>
        </row>
        <row r="149">
          <cell r="F149">
            <v>1600</v>
          </cell>
        </row>
        <row r="150">
          <cell r="F150">
            <v>37800</v>
          </cell>
        </row>
        <row r="151">
          <cell r="F151">
            <v>447229.68</v>
          </cell>
        </row>
        <row r="152">
          <cell r="F152">
            <v>585650</v>
          </cell>
        </row>
        <row r="153">
          <cell r="F153">
            <v>129500</v>
          </cell>
        </row>
        <row r="154">
          <cell r="F154">
            <v>26317.96</v>
          </cell>
        </row>
        <row r="155">
          <cell r="F155">
            <v>1441000</v>
          </cell>
        </row>
        <row r="156">
          <cell r="F156">
            <v>415318</v>
          </cell>
        </row>
        <row r="157">
          <cell r="F157">
            <v>567580</v>
          </cell>
        </row>
        <row r="158">
          <cell r="F158">
            <v>271600</v>
          </cell>
        </row>
        <row r="159">
          <cell r="F159">
            <v>10890</v>
          </cell>
        </row>
        <row r="160">
          <cell r="F160">
            <v>520050</v>
          </cell>
        </row>
        <row r="161">
          <cell r="F161">
            <v>7896</v>
          </cell>
        </row>
        <row r="162">
          <cell r="F162">
            <v>420000</v>
          </cell>
        </row>
        <row r="163">
          <cell r="F163">
            <v>7400</v>
          </cell>
        </row>
        <row r="164">
          <cell r="F164">
            <v>943100</v>
          </cell>
        </row>
        <row r="165">
          <cell r="F165">
            <v>235900</v>
          </cell>
        </row>
        <row r="166">
          <cell r="F166">
            <v>1497700</v>
          </cell>
        </row>
        <row r="167">
          <cell r="F167">
            <v>47400</v>
          </cell>
        </row>
        <row r="168">
          <cell r="F168">
            <v>34656200</v>
          </cell>
        </row>
        <row r="169">
          <cell r="F169">
            <v>383100</v>
          </cell>
        </row>
        <row r="170">
          <cell r="F170">
            <v>18723900</v>
          </cell>
        </row>
        <row r="171">
          <cell r="F171">
            <v>147180</v>
          </cell>
        </row>
        <row r="172">
          <cell r="F172">
            <v>144000</v>
          </cell>
        </row>
        <row r="173">
          <cell r="F173">
            <v>24213871.67</v>
          </cell>
        </row>
        <row r="174">
          <cell r="F174">
            <v>7456</v>
          </cell>
        </row>
        <row r="175">
          <cell r="F175">
            <v>82884</v>
          </cell>
        </row>
        <row r="176">
          <cell r="F176">
            <v>635016</v>
          </cell>
        </row>
        <row r="177">
          <cell r="F177">
            <v>397528.33</v>
          </cell>
        </row>
        <row r="178">
          <cell r="F178">
            <v>201800</v>
          </cell>
        </row>
        <row r="179">
          <cell r="F179">
            <v>733300</v>
          </cell>
        </row>
        <row r="180">
          <cell r="F180">
            <v>10593</v>
          </cell>
        </row>
        <row r="181">
          <cell r="F181">
            <v>50450</v>
          </cell>
        </row>
        <row r="182">
          <cell r="F182">
            <v>148</v>
          </cell>
        </row>
        <row r="183">
          <cell r="F183">
            <v>20000</v>
          </cell>
        </row>
        <row r="184">
          <cell r="F184">
            <v>253662</v>
          </cell>
        </row>
        <row r="185">
          <cell r="F185">
            <v>107</v>
          </cell>
        </row>
        <row r="186">
          <cell r="F186">
            <v>2961380.46</v>
          </cell>
        </row>
        <row r="187">
          <cell r="F187">
            <v>50000</v>
          </cell>
        </row>
        <row r="188">
          <cell r="F188">
            <v>92736.54</v>
          </cell>
        </row>
        <row r="189">
          <cell r="F189">
            <v>58000</v>
          </cell>
        </row>
        <row r="190">
          <cell r="F190">
            <v>8872620.24</v>
          </cell>
        </row>
        <row r="191">
          <cell r="F191">
            <v>100000</v>
          </cell>
        </row>
        <row r="192">
          <cell r="F192">
            <v>500000</v>
          </cell>
        </row>
        <row r="193">
          <cell r="F193">
            <v>100000</v>
          </cell>
        </row>
        <row r="194">
          <cell r="F194">
            <v>50000</v>
          </cell>
        </row>
        <row r="195">
          <cell r="F195">
            <v>171087.76</v>
          </cell>
        </row>
        <row r="196">
          <cell r="F196">
            <v>86000</v>
          </cell>
        </row>
        <row r="197">
          <cell r="F197">
            <v>3651864.58</v>
          </cell>
        </row>
        <row r="198">
          <cell r="F198">
            <v>30000</v>
          </cell>
        </row>
        <row r="199">
          <cell r="F199">
            <v>159610.42</v>
          </cell>
        </row>
        <row r="200">
          <cell r="F200">
            <v>176200</v>
          </cell>
        </row>
        <row r="201">
          <cell r="F201">
            <v>3600</v>
          </cell>
        </row>
        <row r="202">
          <cell r="F202">
            <v>17250</v>
          </cell>
        </row>
        <row r="203">
          <cell r="F203">
            <v>3476992.98</v>
          </cell>
        </row>
        <row r="204">
          <cell r="F204">
            <v>30000</v>
          </cell>
        </row>
        <row r="205">
          <cell r="F205">
            <v>120575.02</v>
          </cell>
        </row>
        <row r="206">
          <cell r="F206">
            <v>146900</v>
          </cell>
        </row>
        <row r="207">
          <cell r="F207">
            <v>3000</v>
          </cell>
        </row>
        <row r="208">
          <cell r="F208">
            <v>120000</v>
          </cell>
        </row>
        <row r="209">
          <cell r="F209">
            <v>4553492.06</v>
          </cell>
        </row>
        <row r="210">
          <cell r="F210">
            <v>30000</v>
          </cell>
        </row>
        <row r="211">
          <cell r="F211">
            <v>600000</v>
          </cell>
        </row>
        <row r="212">
          <cell r="F212">
            <v>100000</v>
          </cell>
        </row>
        <row r="213">
          <cell r="F213">
            <v>50000</v>
          </cell>
        </row>
        <row r="214">
          <cell r="F214">
            <v>157274.94</v>
          </cell>
        </row>
        <row r="215">
          <cell r="F215">
            <v>77000</v>
          </cell>
        </row>
        <row r="216">
          <cell r="F216">
            <v>3437772.06</v>
          </cell>
        </row>
        <row r="217">
          <cell r="F217">
            <v>30000</v>
          </cell>
        </row>
        <row r="218">
          <cell r="F218">
            <v>175927.94</v>
          </cell>
        </row>
        <row r="219">
          <cell r="F219">
            <v>18250</v>
          </cell>
        </row>
        <row r="220">
          <cell r="F220">
            <v>276900</v>
          </cell>
        </row>
        <row r="221">
          <cell r="F221">
            <v>44066257.82</v>
          </cell>
        </row>
        <row r="222">
          <cell r="F222">
            <v>1514</v>
          </cell>
        </row>
        <row r="223">
          <cell r="F223">
            <v>542600</v>
          </cell>
        </row>
        <row r="224">
          <cell r="F224">
            <v>3839874.46</v>
          </cell>
        </row>
        <row r="225">
          <cell r="F225">
            <v>2046261.18</v>
          </cell>
        </row>
        <row r="226">
          <cell r="F226">
            <v>600000</v>
          </cell>
        </row>
        <row r="227">
          <cell r="F227">
            <v>169496</v>
          </cell>
        </row>
        <row r="228">
          <cell r="F228">
            <v>1514000</v>
          </cell>
        </row>
        <row r="229">
          <cell r="F229">
            <v>166221</v>
          </cell>
        </row>
        <row r="230">
          <cell r="F230">
            <v>2131810</v>
          </cell>
        </row>
        <row r="231">
          <cell r="F231">
            <v>1679</v>
          </cell>
        </row>
        <row r="232">
          <cell r="F232">
            <v>11541243.54</v>
          </cell>
        </row>
        <row r="233">
          <cell r="F233">
            <v>84630</v>
          </cell>
        </row>
        <row r="234">
          <cell r="F234">
            <v>44991.9</v>
          </cell>
        </row>
        <row r="235">
          <cell r="F235">
            <v>3202508.81</v>
          </cell>
        </row>
        <row r="236">
          <cell r="F236">
            <v>30000</v>
          </cell>
        </row>
        <row r="237">
          <cell r="F237">
            <v>217069.19</v>
          </cell>
        </row>
        <row r="238">
          <cell r="F238">
            <v>1100000</v>
          </cell>
        </row>
        <row r="239">
          <cell r="F239">
            <v>58645.13</v>
          </cell>
        </row>
        <row r="240">
          <cell r="F240">
            <v>2364164.49</v>
          </cell>
        </row>
        <row r="241">
          <cell r="F241">
            <v>98000</v>
          </cell>
        </row>
        <row r="242">
          <cell r="F242">
            <v>580000</v>
          </cell>
        </row>
        <row r="243">
          <cell r="F243">
            <v>525000</v>
          </cell>
        </row>
        <row r="244">
          <cell r="F244">
            <v>7636000</v>
          </cell>
        </row>
        <row r="245">
          <cell r="F245">
            <v>55560</v>
          </cell>
        </row>
        <row r="246">
          <cell r="F246">
            <v>1200000</v>
          </cell>
        </row>
        <row r="247">
          <cell r="F247">
            <v>110352</v>
          </cell>
        </row>
        <row r="248">
          <cell r="F248">
            <v>2142477.18</v>
          </cell>
        </row>
        <row r="249">
          <cell r="F249">
            <v>1069876.9</v>
          </cell>
        </row>
        <row r="250">
          <cell r="F250">
            <v>902000</v>
          </cell>
        </row>
        <row r="251">
          <cell r="F251">
            <v>466820.1</v>
          </cell>
        </row>
        <row r="252">
          <cell r="F252">
            <v>2230473.34</v>
          </cell>
        </row>
        <row r="253">
          <cell r="F253">
            <v>867820</v>
          </cell>
        </row>
        <row r="254">
          <cell r="F254">
            <v>7002069.69</v>
          </cell>
        </row>
        <row r="255">
          <cell r="F255">
            <v>41624</v>
          </cell>
        </row>
        <row r="256">
          <cell r="F256">
            <v>30</v>
          </cell>
        </row>
        <row r="257">
          <cell r="F257">
            <v>4162400</v>
          </cell>
        </row>
        <row r="258">
          <cell r="F258">
            <v>637890</v>
          </cell>
        </row>
        <row r="259">
          <cell r="F259">
            <v>49809</v>
          </cell>
        </row>
        <row r="260">
          <cell r="F260">
            <v>30000</v>
          </cell>
        </row>
        <row r="261">
          <cell r="F261">
            <v>2470</v>
          </cell>
        </row>
        <row r="262">
          <cell r="F262">
            <v>34066463.32</v>
          </cell>
        </row>
        <row r="263">
          <cell r="F263">
            <v>346245.9</v>
          </cell>
        </row>
        <row r="264">
          <cell r="F264">
            <v>1140682</v>
          </cell>
        </row>
        <row r="265">
          <cell r="F265">
            <v>6074378.89</v>
          </cell>
        </row>
        <row r="266">
          <cell r="F266">
            <v>263029</v>
          </cell>
        </row>
        <row r="267">
          <cell r="F267">
            <v>8002</v>
          </cell>
        </row>
        <row r="268">
          <cell r="F268">
            <v>500000</v>
          </cell>
        </row>
        <row r="269">
          <cell r="F269">
            <v>12567418.54</v>
          </cell>
        </row>
        <row r="270">
          <cell r="F270">
            <v>186440.1</v>
          </cell>
        </row>
        <row r="271">
          <cell r="F271">
            <v>605493.52</v>
          </cell>
        </row>
        <row r="272">
          <cell r="F272">
            <v>3340299.95</v>
          </cell>
        </row>
        <row r="273">
          <cell r="F273">
            <v>112107.03</v>
          </cell>
        </row>
        <row r="274">
          <cell r="F274">
            <v>444792.9</v>
          </cell>
        </row>
        <row r="275">
          <cell r="F275">
            <v>9600000</v>
          </cell>
        </row>
        <row r="276">
          <cell r="F276">
            <v>960000</v>
          </cell>
        </row>
        <row r="277">
          <cell r="F277">
            <v>11752580.13</v>
          </cell>
        </row>
        <row r="278">
          <cell r="F278">
            <v>459086.88</v>
          </cell>
        </row>
        <row r="279">
          <cell r="F279">
            <v>657036.77</v>
          </cell>
        </row>
        <row r="280">
          <cell r="F280">
            <v>13612.5</v>
          </cell>
        </row>
        <row r="281">
          <cell r="F281">
            <v>137.5</v>
          </cell>
        </row>
        <row r="282">
          <cell r="F282">
            <v>100000</v>
          </cell>
        </row>
        <row r="283">
          <cell r="F283">
            <v>4860181.5</v>
          </cell>
        </row>
        <row r="284">
          <cell r="F284">
            <v>235496.99</v>
          </cell>
        </row>
        <row r="285">
          <cell r="F285">
            <v>261628</v>
          </cell>
        </row>
        <row r="286">
          <cell r="F286">
            <v>8928110.77</v>
          </cell>
        </row>
        <row r="287">
          <cell r="F287">
            <v>558973.43</v>
          </cell>
        </row>
        <row r="288">
          <cell r="F288">
            <v>227854</v>
          </cell>
        </row>
        <row r="289">
          <cell r="F289">
            <v>835286</v>
          </cell>
        </row>
        <row r="290">
          <cell r="F290">
            <v>5028031.59</v>
          </cell>
        </row>
        <row r="291">
          <cell r="F291">
            <v>206250.87</v>
          </cell>
        </row>
        <row r="292">
          <cell r="F292">
            <v>321723.48</v>
          </cell>
        </row>
        <row r="293">
          <cell r="F293">
            <v>2416</v>
          </cell>
        </row>
        <row r="294">
          <cell r="F294">
            <v>11501045.46</v>
          </cell>
        </row>
        <row r="295">
          <cell r="F295">
            <v>480389.79</v>
          </cell>
        </row>
        <row r="296">
          <cell r="F296">
            <v>9200</v>
          </cell>
        </row>
        <row r="297">
          <cell r="F297">
            <v>484299.34</v>
          </cell>
        </row>
        <row r="298">
          <cell r="F298">
            <v>499000</v>
          </cell>
        </row>
        <row r="299">
          <cell r="F299">
            <v>104000</v>
          </cell>
        </row>
        <row r="300">
          <cell r="F300">
            <v>1020</v>
          </cell>
        </row>
        <row r="301">
          <cell r="F301">
            <v>6973943.65</v>
          </cell>
        </row>
        <row r="302">
          <cell r="F302">
            <v>363214.55</v>
          </cell>
        </row>
        <row r="303">
          <cell r="F303">
            <v>444866</v>
          </cell>
        </row>
        <row r="304">
          <cell r="F304">
            <v>13365</v>
          </cell>
        </row>
        <row r="305">
          <cell r="F305">
            <v>135</v>
          </cell>
        </row>
        <row r="306">
          <cell r="F306">
            <v>6790217.81</v>
          </cell>
        </row>
        <row r="307">
          <cell r="F307">
            <v>391758.18</v>
          </cell>
        </row>
        <row r="308">
          <cell r="F308">
            <v>428091.92</v>
          </cell>
        </row>
        <row r="309">
          <cell r="F309">
            <v>600000</v>
          </cell>
        </row>
        <row r="310">
          <cell r="F310">
            <v>1208</v>
          </cell>
        </row>
        <row r="311">
          <cell r="F311">
            <v>4625070.7</v>
          </cell>
        </row>
        <row r="312">
          <cell r="F312">
            <v>164873.23</v>
          </cell>
        </row>
        <row r="313">
          <cell r="F313">
            <v>210918</v>
          </cell>
        </row>
        <row r="314">
          <cell r="F314">
            <v>8119177.91</v>
          </cell>
        </row>
        <row r="315">
          <cell r="F315">
            <v>348</v>
          </cell>
        </row>
        <row r="316">
          <cell r="F316">
            <v>406982.94</v>
          </cell>
        </row>
        <row r="317">
          <cell r="F317">
            <v>459316.6</v>
          </cell>
        </row>
        <row r="318">
          <cell r="F318">
            <v>70000</v>
          </cell>
        </row>
        <row r="319">
          <cell r="F319">
            <v>100000</v>
          </cell>
        </row>
        <row r="320">
          <cell r="F320">
            <v>4285367.34</v>
          </cell>
        </row>
        <row r="321">
          <cell r="F321">
            <v>128495.48</v>
          </cell>
        </row>
        <row r="322">
          <cell r="F322">
            <v>260456</v>
          </cell>
        </row>
        <row r="323">
          <cell r="F323">
            <v>1208</v>
          </cell>
        </row>
        <row r="324">
          <cell r="F324">
            <v>4796998.58</v>
          </cell>
        </row>
        <row r="325">
          <cell r="F325">
            <v>228091.95</v>
          </cell>
        </row>
        <row r="326">
          <cell r="F326">
            <v>327549.77</v>
          </cell>
        </row>
        <row r="327">
          <cell r="F327">
            <v>10801110.86</v>
          </cell>
        </row>
        <row r="328">
          <cell r="F328">
            <v>469473.82</v>
          </cell>
        </row>
        <row r="329">
          <cell r="F329">
            <v>587958.44</v>
          </cell>
        </row>
        <row r="330">
          <cell r="F330">
            <v>20047.5</v>
          </cell>
        </row>
        <row r="331">
          <cell r="F331">
            <v>202.5</v>
          </cell>
        </row>
        <row r="332">
          <cell r="F332">
            <v>4240164.8</v>
          </cell>
        </row>
        <row r="333">
          <cell r="F333">
            <v>154012.64</v>
          </cell>
        </row>
        <row r="334">
          <cell r="F334">
            <v>185805.49</v>
          </cell>
        </row>
        <row r="335">
          <cell r="F335">
            <v>36000</v>
          </cell>
        </row>
        <row r="336">
          <cell r="F336">
            <v>12612170.77</v>
          </cell>
        </row>
        <row r="337">
          <cell r="F337">
            <v>648033.63</v>
          </cell>
        </row>
        <row r="338">
          <cell r="F338">
            <v>584226.36</v>
          </cell>
        </row>
        <row r="339">
          <cell r="F339">
            <v>2957290.03</v>
          </cell>
        </row>
        <row r="340">
          <cell r="F340">
            <v>110479.81</v>
          </cell>
        </row>
        <row r="341">
          <cell r="F341">
            <v>270845</v>
          </cell>
        </row>
        <row r="342">
          <cell r="F342">
            <v>4891380.19</v>
          </cell>
        </row>
        <row r="343">
          <cell r="F343">
            <v>232343.36</v>
          </cell>
        </row>
        <row r="344">
          <cell r="F344">
            <v>330966</v>
          </cell>
        </row>
        <row r="345">
          <cell r="F345">
            <v>200000</v>
          </cell>
        </row>
        <row r="346">
          <cell r="F346">
            <v>2319469.37</v>
          </cell>
        </row>
        <row r="347">
          <cell r="F347">
            <v>66130.28</v>
          </cell>
        </row>
        <row r="348">
          <cell r="F348">
            <v>98996</v>
          </cell>
        </row>
        <row r="349">
          <cell r="F349">
            <v>8964801.43</v>
          </cell>
        </row>
        <row r="350">
          <cell r="F350">
            <v>408298.65</v>
          </cell>
        </row>
        <row r="351">
          <cell r="F351">
            <v>291530</v>
          </cell>
        </row>
        <row r="352">
          <cell r="F352">
            <v>5342969.85</v>
          </cell>
        </row>
        <row r="353">
          <cell r="F353">
            <v>226833.98</v>
          </cell>
        </row>
        <row r="354">
          <cell r="F354">
            <v>273930</v>
          </cell>
        </row>
        <row r="355">
          <cell r="F355">
            <v>499000</v>
          </cell>
        </row>
        <row r="356">
          <cell r="F356">
            <v>1396</v>
          </cell>
        </row>
        <row r="357">
          <cell r="F357">
            <v>6230029.58</v>
          </cell>
        </row>
        <row r="358">
          <cell r="F358">
            <v>300915.16</v>
          </cell>
        </row>
        <row r="359">
          <cell r="F359">
            <v>225000</v>
          </cell>
        </row>
        <row r="360">
          <cell r="F360">
            <v>250000</v>
          </cell>
        </row>
        <row r="361">
          <cell r="F361">
            <v>6481887.34</v>
          </cell>
        </row>
        <row r="362">
          <cell r="F362">
            <v>284373.4</v>
          </cell>
        </row>
        <row r="363">
          <cell r="F363">
            <v>386046.89</v>
          </cell>
        </row>
        <row r="364">
          <cell r="F364">
            <v>2568258.74</v>
          </cell>
        </row>
        <row r="365">
          <cell r="F365">
            <v>67056.19</v>
          </cell>
        </row>
        <row r="366">
          <cell r="F366">
            <v>63887</v>
          </cell>
        </row>
        <row r="367">
          <cell r="F367">
            <v>7951239.86</v>
          </cell>
        </row>
        <row r="368">
          <cell r="F368">
            <v>322370.42</v>
          </cell>
        </row>
        <row r="369">
          <cell r="F369">
            <v>413397.78</v>
          </cell>
        </row>
        <row r="370">
          <cell r="F370">
            <v>1208</v>
          </cell>
        </row>
        <row r="371">
          <cell r="F371">
            <v>8759001.65</v>
          </cell>
        </row>
        <row r="372">
          <cell r="F372">
            <v>412570.76</v>
          </cell>
        </row>
        <row r="373">
          <cell r="F373">
            <v>554152</v>
          </cell>
        </row>
        <row r="374">
          <cell r="F374">
            <v>436688.01</v>
          </cell>
        </row>
        <row r="375">
          <cell r="F375">
            <v>4410.99</v>
          </cell>
        </row>
        <row r="376">
          <cell r="F376">
            <v>600000</v>
          </cell>
        </row>
        <row r="377">
          <cell r="F377">
            <v>2420</v>
          </cell>
        </row>
        <row r="378">
          <cell r="F378">
            <v>10044816.27</v>
          </cell>
        </row>
        <row r="379">
          <cell r="F379">
            <v>446837.1</v>
          </cell>
        </row>
        <row r="380">
          <cell r="F380">
            <v>197234</v>
          </cell>
        </row>
        <row r="381">
          <cell r="F381">
            <v>138000</v>
          </cell>
        </row>
        <row r="382">
          <cell r="F382">
            <v>1208</v>
          </cell>
        </row>
        <row r="383">
          <cell r="F383">
            <v>5500339.3</v>
          </cell>
        </row>
        <row r="384">
          <cell r="F384">
            <v>217732.82</v>
          </cell>
        </row>
        <row r="385">
          <cell r="F385">
            <v>253528</v>
          </cell>
        </row>
        <row r="386">
          <cell r="F386">
            <v>7251881.43</v>
          </cell>
        </row>
        <row r="387">
          <cell r="F387">
            <v>265009.17</v>
          </cell>
        </row>
        <row r="388">
          <cell r="F388">
            <v>155566</v>
          </cell>
        </row>
        <row r="389">
          <cell r="F389">
            <v>8324057.03</v>
          </cell>
        </row>
        <row r="390">
          <cell r="F390">
            <v>363671.23</v>
          </cell>
        </row>
        <row r="391">
          <cell r="F391">
            <v>292865.99</v>
          </cell>
        </row>
        <row r="392">
          <cell r="F392">
            <v>8500</v>
          </cell>
        </row>
        <row r="393">
          <cell r="F393">
            <v>3190442.97</v>
          </cell>
        </row>
        <row r="394">
          <cell r="F394">
            <v>30</v>
          </cell>
        </row>
        <row r="395">
          <cell r="F395">
            <v>267170</v>
          </cell>
        </row>
        <row r="396">
          <cell r="F396">
            <v>66923.1</v>
          </cell>
        </row>
        <row r="397">
          <cell r="F397">
            <v>30000</v>
          </cell>
        </row>
        <row r="398">
          <cell r="F398">
            <v>490000</v>
          </cell>
        </row>
        <row r="399">
          <cell r="F399">
            <v>14278.62</v>
          </cell>
        </row>
        <row r="400">
          <cell r="F400">
            <v>13568240.27</v>
          </cell>
        </row>
        <row r="401">
          <cell r="F401">
            <v>266343</v>
          </cell>
        </row>
        <row r="402">
          <cell r="F402">
            <v>506852</v>
          </cell>
        </row>
        <row r="403">
          <cell r="F403">
            <v>6191563.03</v>
          </cell>
        </row>
        <row r="404">
          <cell r="F404">
            <v>125</v>
          </cell>
        </row>
        <row r="405">
          <cell r="F405">
            <v>492915</v>
          </cell>
        </row>
        <row r="406">
          <cell r="F406">
            <v>129113</v>
          </cell>
        </row>
        <row r="407">
          <cell r="F407">
            <v>125000</v>
          </cell>
        </row>
        <row r="408">
          <cell r="F408">
            <v>379249.2</v>
          </cell>
        </row>
        <row r="409">
          <cell r="F409">
            <v>200000</v>
          </cell>
        </row>
        <row r="410">
          <cell r="F410">
            <v>503830.8</v>
          </cell>
        </row>
        <row r="411">
          <cell r="F411">
            <v>16600007.16</v>
          </cell>
        </row>
        <row r="412">
          <cell r="F412">
            <v>319611.6</v>
          </cell>
        </row>
        <row r="413">
          <cell r="F413">
            <v>1189468</v>
          </cell>
        </row>
        <row r="414">
          <cell r="F414">
            <v>4455574.07</v>
          </cell>
        </row>
        <row r="415">
          <cell r="F415">
            <v>173972</v>
          </cell>
        </row>
        <row r="416">
          <cell r="F416">
            <v>44440.34</v>
          </cell>
        </row>
        <row r="417">
          <cell r="F417">
            <v>56182.5</v>
          </cell>
        </row>
        <row r="418">
          <cell r="F418">
            <v>131250.11</v>
          </cell>
        </row>
        <row r="419">
          <cell r="F419">
            <v>500567.5</v>
          </cell>
        </row>
        <row r="420">
          <cell r="F420">
            <v>11876031.74</v>
          </cell>
        </row>
        <row r="421">
          <cell r="F421">
            <v>106537.2</v>
          </cell>
        </row>
        <row r="422">
          <cell r="F422">
            <v>397785</v>
          </cell>
        </row>
        <row r="423">
          <cell r="F423">
            <v>5456635.96</v>
          </cell>
        </row>
        <row r="424">
          <cell r="F424">
            <v>76632</v>
          </cell>
        </row>
        <row r="425">
          <cell r="F425">
            <v>10321.7</v>
          </cell>
        </row>
        <row r="426">
          <cell r="F426">
            <v>49670.68</v>
          </cell>
        </row>
        <row r="427">
          <cell r="F427">
            <v>9203583.05</v>
          </cell>
        </row>
        <row r="428">
          <cell r="F428">
            <v>79902.9</v>
          </cell>
        </row>
        <row r="429">
          <cell r="F429">
            <v>165207</v>
          </cell>
        </row>
        <row r="430">
          <cell r="F430">
            <v>7470465.02</v>
          </cell>
        </row>
        <row r="431">
          <cell r="F431">
            <v>312733</v>
          </cell>
        </row>
        <row r="432">
          <cell r="F432">
            <v>55280</v>
          </cell>
        </row>
        <row r="433">
          <cell r="F433">
            <v>11088</v>
          </cell>
        </row>
        <row r="434">
          <cell r="F434">
            <v>112</v>
          </cell>
        </row>
        <row r="435">
          <cell r="F435">
            <v>15888856.38</v>
          </cell>
        </row>
        <row r="436">
          <cell r="F436">
            <v>372880.2</v>
          </cell>
        </row>
        <row r="437">
          <cell r="F437">
            <v>431453</v>
          </cell>
        </row>
        <row r="438">
          <cell r="F438">
            <v>7634942.76</v>
          </cell>
        </row>
        <row r="439">
          <cell r="F439">
            <v>25894</v>
          </cell>
        </row>
        <row r="440">
          <cell r="F440">
            <v>2600000</v>
          </cell>
        </row>
        <row r="441">
          <cell r="F441">
            <v>2589400</v>
          </cell>
        </row>
        <row r="442">
          <cell r="F442">
            <v>695880</v>
          </cell>
        </row>
        <row r="443">
          <cell r="F443">
            <v>49765.82</v>
          </cell>
        </row>
        <row r="444">
          <cell r="F444">
            <v>99000</v>
          </cell>
        </row>
        <row r="445">
          <cell r="F445">
            <v>149978</v>
          </cell>
        </row>
        <row r="446">
          <cell r="F446">
            <v>1000</v>
          </cell>
        </row>
        <row r="447">
          <cell r="F447">
            <v>28588051.42</v>
          </cell>
        </row>
        <row r="448">
          <cell r="F448">
            <v>266343</v>
          </cell>
        </row>
        <row r="449">
          <cell r="F449">
            <v>999921</v>
          </cell>
        </row>
        <row r="450">
          <cell r="F450">
            <v>2098524.06</v>
          </cell>
        </row>
        <row r="451">
          <cell r="F451">
            <v>173973</v>
          </cell>
        </row>
        <row r="452">
          <cell r="F452">
            <v>35953</v>
          </cell>
        </row>
        <row r="453">
          <cell r="F453">
            <v>198749.89</v>
          </cell>
        </row>
        <row r="454">
          <cell r="F454">
            <v>10339865.5</v>
          </cell>
        </row>
        <row r="455">
          <cell r="F455">
            <v>93220.05</v>
          </cell>
        </row>
        <row r="456">
          <cell r="F456">
            <v>500580</v>
          </cell>
        </row>
        <row r="457">
          <cell r="F457">
            <v>1596252.35</v>
          </cell>
        </row>
        <row r="458">
          <cell r="F458">
            <v>51778</v>
          </cell>
        </row>
        <row r="459">
          <cell r="F459">
            <v>31000</v>
          </cell>
        </row>
        <row r="460">
          <cell r="F460">
            <v>200000</v>
          </cell>
        </row>
        <row r="461">
          <cell r="F461">
            <v>4752190.08</v>
          </cell>
        </row>
        <row r="462">
          <cell r="F462">
            <v>29297.73</v>
          </cell>
        </row>
        <row r="463">
          <cell r="F463">
            <v>107041.56</v>
          </cell>
        </row>
        <row r="464">
          <cell r="F464">
            <v>3429932.73</v>
          </cell>
        </row>
        <row r="465">
          <cell r="F465">
            <v>294093</v>
          </cell>
        </row>
        <row r="466">
          <cell r="F466">
            <v>11555</v>
          </cell>
        </row>
        <row r="467">
          <cell r="F467">
            <v>13068</v>
          </cell>
        </row>
        <row r="468">
          <cell r="F468">
            <v>132</v>
          </cell>
        </row>
        <row r="469">
          <cell r="F469">
            <v>12323392.28</v>
          </cell>
        </row>
        <row r="470">
          <cell r="F470">
            <v>239708.7</v>
          </cell>
        </row>
        <row r="471">
          <cell r="F471">
            <v>607861</v>
          </cell>
        </row>
        <row r="472">
          <cell r="F472">
            <v>6488170.32</v>
          </cell>
        </row>
        <row r="473">
          <cell r="F473">
            <v>335515</v>
          </cell>
        </row>
        <row r="474">
          <cell r="F474">
            <v>47775</v>
          </cell>
        </row>
        <row r="475">
          <cell r="F475">
            <v>32175</v>
          </cell>
        </row>
        <row r="476">
          <cell r="F476">
            <v>100000</v>
          </cell>
        </row>
        <row r="477">
          <cell r="F477">
            <v>22495.95</v>
          </cell>
        </row>
        <row r="478">
          <cell r="F478">
            <v>6000</v>
          </cell>
        </row>
        <row r="479">
          <cell r="F479">
            <v>325</v>
          </cell>
        </row>
        <row r="480">
          <cell r="F480">
            <v>14349440.72</v>
          </cell>
        </row>
        <row r="481">
          <cell r="F481">
            <v>266343</v>
          </cell>
        </row>
        <row r="482">
          <cell r="F482">
            <v>1008255</v>
          </cell>
        </row>
        <row r="483">
          <cell r="F483">
            <v>4112032.01</v>
          </cell>
        </row>
        <row r="484">
          <cell r="F484">
            <v>142908</v>
          </cell>
        </row>
        <row r="485">
          <cell r="F485">
            <v>7580.55</v>
          </cell>
        </row>
        <row r="486">
          <cell r="F486">
            <v>1363000</v>
          </cell>
        </row>
        <row r="487">
          <cell r="F487">
            <v>40000</v>
          </cell>
        </row>
        <row r="488">
          <cell r="F488">
            <v>136300</v>
          </cell>
        </row>
        <row r="489">
          <cell r="F489">
            <v>10098112.27</v>
          </cell>
        </row>
        <row r="490">
          <cell r="F490">
            <v>79902.9</v>
          </cell>
        </row>
        <row r="491">
          <cell r="F491">
            <v>386029.05</v>
          </cell>
        </row>
        <row r="492">
          <cell r="F492">
            <v>3630879.06</v>
          </cell>
        </row>
        <row r="493">
          <cell r="F493">
            <v>196754</v>
          </cell>
        </row>
        <row r="494">
          <cell r="F494">
            <v>64816.81</v>
          </cell>
        </row>
        <row r="495">
          <cell r="F495">
            <v>24750</v>
          </cell>
        </row>
        <row r="496">
          <cell r="F496">
            <v>150000</v>
          </cell>
        </row>
        <row r="497">
          <cell r="F497">
            <v>250</v>
          </cell>
        </row>
        <row r="498">
          <cell r="F498">
            <v>11729957.1</v>
          </cell>
        </row>
        <row r="499">
          <cell r="F499">
            <v>133171.5</v>
          </cell>
        </row>
        <row r="500">
          <cell r="F500">
            <v>226918</v>
          </cell>
        </row>
        <row r="501">
          <cell r="F501">
            <v>3921996.11</v>
          </cell>
        </row>
        <row r="502">
          <cell r="F502">
            <v>318946</v>
          </cell>
        </row>
        <row r="503">
          <cell r="F503">
            <v>42704</v>
          </cell>
        </row>
        <row r="504">
          <cell r="F504">
            <v>164051.32</v>
          </cell>
        </row>
        <row r="505">
          <cell r="F505">
            <v>14126306.59</v>
          </cell>
        </row>
        <row r="506">
          <cell r="F506">
            <v>186440.1</v>
          </cell>
        </row>
        <row r="507">
          <cell r="F507">
            <v>1034588</v>
          </cell>
        </row>
        <row r="508">
          <cell r="F508">
            <v>4015629.63</v>
          </cell>
        </row>
        <row r="509">
          <cell r="F509">
            <v>455636</v>
          </cell>
        </row>
        <row r="510">
          <cell r="F510">
            <v>13020</v>
          </cell>
        </row>
        <row r="511">
          <cell r="F511">
            <v>18208917.87</v>
          </cell>
        </row>
        <row r="512">
          <cell r="F512">
            <v>891842</v>
          </cell>
        </row>
        <row r="513">
          <cell r="F513">
            <v>6698351.44</v>
          </cell>
        </row>
        <row r="514">
          <cell r="F514">
            <v>521911</v>
          </cell>
        </row>
        <row r="515">
          <cell r="F515">
            <v>279978</v>
          </cell>
        </row>
        <row r="516">
          <cell r="F516">
            <v>666777.59</v>
          </cell>
        </row>
        <row r="517">
          <cell r="F517">
            <v>6735.13</v>
          </cell>
        </row>
        <row r="518">
          <cell r="F518">
            <v>22846045.18</v>
          </cell>
        </row>
        <row r="519">
          <cell r="F519">
            <v>266343</v>
          </cell>
        </row>
        <row r="520">
          <cell r="F520">
            <v>1345146</v>
          </cell>
        </row>
        <row r="521">
          <cell r="F521">
            <v>7855732.15</v>
          </cell>
        </row>
        <row r="522">
          <cell r="F522">
            <v>2021120</v>
          </cell>
        </row>
        <row r="523">
          <cell r="F523">
            <v>608896</v>
          </cell>
        </row>
        <row r="524">
          <cell r="F524">
            <v>13020</v>
          </cell>
        </row>
        <row r="525">
          <cell r="F525">
            <v>20211200</v>
          </cell>
        </row>
        <row r="526">
          <cell r="F526">
            <v>24684396.11</v>
          </cell>
        </row>
        <row r="527">
          <cell r="F527">
            <v>281143.92</v>
          </cell>
        </row>
        <row r="528">
          <cell r="F528">
            <v>1201220</v>
          </cell>
        </row>
        <row r="529">
          <cell r="F529">
            <v>5522936.68</v>
          </cell>
        </row>
        <row r="530">
          <cell r="F530">
            <v>209182</v>
          </cell>
        </row>
        <row r="531">
          <cell r="F531">
            <v>19530</v>
          </cell>
        </row>
        <row r="532">
          <cell r="F532">
            <v>660351.68</v>
          </cell>
        </row>
        <row r="533">
          <cell r="F533">
            <v>11966.8</v>
          </cell>
        </row>
        <row r="534">
          <cell r="F534">
            <v>6670.22</v>
          </cell>
        </row>
        <row r="535">
          <cell r="F535">
            <v>12665684.21</v>
          </cell>
        </row>
        <row r="536">
          <cell r="F536">
            <v>213074.4</v>
          </cell>
        </row>
        <row r="537">
          <cell r="F537">
            <v>400969</v>
          </cell>
        </row>
        <row r="538">
          <cell r="F538">
            <v>7427224.43</v>
          </cell>
        </row>
        <row r="539">
          <cell r="F539">
            <v>579900</v>
          </cell>
        </row>
        <row r="540">
          <cell r="F540">
            <v>32550</v>
          </cell>
        </row>
        <row r="541">
          <cell r="F541">
            <v>19800</v>
          </cell>
        </row>
        <row r="542">
          <cell r="F542">
            <v>45000</v>
          </cell>
        </row>
        <row r="543">
          <cell r="F543">
            <v>2668</v>
          </cell>
        </row>
        <row r="544">
          <cell r="F544">
            <v>200</v>
          </cell>
        </row>
        <row r="545">
          <cell r="F545">
            <v>25050367.86</v>
          </cell>
        </row>
        <row r="546">
          <cell r="F546">
            <v>155761.9</v>
          </cell>
        </row>
        <row r="547">
          <cell r="F547">
            <v>239250.6</v>
          </cell>
        </row>
        <row r="548">
          <cell r="F548">
            <v>4502</v>
          </cell>
        </row>
        <row r="549">
          <cell r="F549">
            <v>1963837.87</v>
          </cell>
        </row>
        <row r="550">
          <cell r="F550">
            <v>19776823.11</v>
          </cell>
        </row>
        <row r="551">
          <cell r="F551">
            <v>150000</v>
          </cell>
        </row>
        <row r="552">
          <cell r="F552">
            <v>360239.22</v>
          </cell>
        </row>
        <row r="553">
          <cell r="F553">
            <v>8300</v>
          </cell>
        </row>
        <row r="554">
          <cell r="F554">
            <v>27721.38</v>
          </cell>
        </row>
        <row r="555">
          <cell r="F555">
            <v>9475284.63</v>
          </cell>
        </row>
        <row r="556">
          <cell r="F556">
            <v>348</v>
          </cell>
        </row>
        <row r="557">
          <cell r="F557">
            <v>467836.26</v>
          </cell>
        </row>
        <row r="558">
          <cell r="F558">
            <v>326620</v>
          </cell>
        </row>
        <row r="559">
          <cell r="F559">
            <v>70000</v>
          </cell>
        </row>
        <row r="560">
          <cell r="F560">
            <v>9731800</v>
          </cell>
        </row>
        <row r="561">
          <cell r="F561">
            <v>973200</v>
          </cell>
        </row>
        <row r="562">
          <cell r="F562">
            <v>5840307.26</v>
          </cell>
        </row>
        <row r="563">
          <cell r="F563">
            <v>23716</v>
          </cell>
        </row>
        <row r="564">
          <cell r="F564">
            <v>2371600</v>
          </cell>
        </row>
        <row r="565">
          <cell r="F565">
            <v>608896</v>
          </cell>
        </row>
        <row r="566">
          <cell r="F566">
            <v>4058.03</v>
          </cell>
        </row>
        <row r="567">
          <cell r="F567">
            <v>200000</v>
          </cell>
        </row>
        <row r="568">
          <cell r="F568">
            <v>100000</v>
          </cell>
        </row>
        <row r="569">
          <cell r="F569">
            <v>21423517.42</v>
          </cell>
        </row>
        <row r="570">
          <cell r="F570">
            <v>467091</v>
          </cell>
        </row>
        <row r="571">
          <cell r="F571">
            <v>346245.9</v>
          </cell>
        </row>
        <row r="572">
          <cell r="F572">
            <v>799032</v>
          </cell>
        </row>
        <row r="573">
          <cell r="F573">
            <v>132900</v>
          </cell>
        </row>
        <row r="574">
          <cell r="F574">
            <v>1164581</v>
          </cell>
        </row>
        <row r="575">
          <cell r="F575">
            <v>107519</v>
          </cell>
        </row>
        <row r="576">
          <cell r="F576">
            <v>1001986.85</v>
          </cell>
        </row>
        <row r="577">
          <cell r="F577">
            <v>75437.45</v>
          </cell>
        </row>
        <row r="578">
          <cell r="F578">
            <v>729900</v>
          </cell>
        </row>
        <row r="579">
          <cell r="F579">
            <v>22495.95</v>
          </cell>
        </row>
        <row r="580">
          <cell r="F580">
            <v>318025</v>
          </cell>
        </row>
        <row r="581">
          <cell r="F581">
            <v>133</v>
          </cell>
        </row>
        <row r="582">
          <cell r="F582">
            <v>121082</v>
          </cell>
        </row>
        <row r="583">
          <cell r="F583">
            <v>1016460</v>
          </cell>
        </row>
        <row r="584">
          <cell r="F584">
            <v>1507451.53</v>
          </cell>
        </row>
        <row r="585">
          <cell r="F585">
            <v>30</v>
          </cell>
        </row>
        <row r="586">
          <cell r="F586">
            <v>160229</v>
          </cell>
        </row>
        <row r="587">
          <cell r="F587">
            <v>42564</v>
          </cell>
        </row>
        <row r="588">
          <cell r="F588">
            <v>30000</v>
          </cell>
        </row>
        <row r="589">
          <cell r="F589">
            <v>4673617</v>
          </cell>
        </row>
        <row r="590">
          <cell r="F590">
            <v>4926691.05</v>
          </cell>
        </row>
        <row r="591">
          <cell r="F591">
            <v>379007</v>
          </cell>
        </row>
        <row r="592">
          <cell r="F592">
            <v>38788</v>
          </cell>
        </row>
        <row r="593">
          <cell r="F593">
            <v>2000</v>
          </cell>
        </row>
        <row r="594">
          <cell r="F594">
            <v>16278942.92</v>
          </cell>
        </row>
        <row r="595">
          <cell r="F595">
            <v>266343</v>
          </cell>
        </row>
        <row r="596">
          <cell r="F596">
            <v>920252</v>
          </cell>
        </row>
        <row r="597">
          <cell r="F597">
            <v>4166933.62</v>
          </cell>
        </row>
        <row r="598">
          <cell r="F598">
            <v>370722</v>
          </cell>
        </row>
        <row r="599">
          <cell r="F599">
            <v>109615.48</v>
          </cell>
        </row>
        <row r="600">
          <cell r="F600">
            <v>40837.5</v>
          </cell>
        </row>
        <row r="601">
          <cell r="F601">
            <v>412.5</v>
          </cell>
        </row>
        <row r="602">
          <cell r="F602">
            <v>15235665.07</v>
          </cell>
        </row>
        <row r="603">
          <cell r="F603">
            <v>266343</v>
          </cell>
        </row>
        <row r="604">
          <cell r="F604">
            <v>778123</v>
          </cell>
        </row>
        <row r="605">
          <cell r="F605">
            <v>12533693.53</v>
          </cell>
        </row>
        <row r="606">
          <cell r="F606">
            <v>66339.75</v>
          </cell>
        </row>
        <row r="607">
          <cell r="F607">
            <v>246292.34</v>
          </cell>
        </row>
        <row r="608">
          <cell r="F608">
            <v>11137.5</v>
          </cell>
        </row>
        <row r="609">
          <cell r="F609">
            <v>288110</v>
          </cell>
        </row>
        <row r="610">
          <cell r="F610">
            <v>112.5</v>
          </cell>
        </row>
        <row r="611">
          <cell r="F611">
            <v>4491587.35</v>
          </cell>
        </row>
        <row r="612">
          <cell r="F612">
            <v>312733</v>
          </cell>
        </row>
        <row r="613">
          <cell r="F613">
            <v>54289.6</v>
          </cell>
        </row>
        <row r="614">
          <cell r="F614">
            <v>52470</v>
          </cell>
        </row>
        <row r="615">
          <cell r="F615">
            <v>300000</v>
          </cell>
        </row>
        <row r="616">
          <cell r="F616">
            <v>99853</v>
          </cell>
        </row>
        <row r="617">
          <cell r="F617">
            <v>530</v>
          </cell>
        </row>
        <row r="618">
          <cell r="F618">
            <v>15644338.94</v>
          </cell>
        </row>
        <row r="619">
          <cell r="F619">
            <v>213074.4</v>
          </cell>
        </row>
        <row r="620">
          <cell r="F620">
            <v>365944</v>
          </cell>
        </row>
        <row r="621">
          <cell r="F621">
            <v>30000</v>
          </cell>
        </row>
        <row r="622">
          <cell r="F622">
            <v>500000</v>
          </cell>
        </row>
        <row r="623">
          <cell r="F623">
            <v>832386.2</v>
          </cell>
        </row>
        <row r="624">
          <cell r="F624">
            <v>5000</v>
          </cell>
        </row>
        <row r="625">
          <cell r="F625">
            <v>148800</v>
          </cell>
        </row>
        <row r="626">
          <cell r="F626">
            <v>46350</v>
          </cell>
        </row>
        <row r="627">
          <cell r="F627">
            <v>262430</v>
          </cell>
        </row>
        <row r="628">
          <cell r="F628">
            <v>5184561</v>
          </cell>
        </row>
        <row r="629">
          <cell r="F629">
            <v>32486616.38</v>
          </cell>
        </row>
        <row r="630">
          <cell r="F630">
            <v>88603.27</v>
          </cell>
        </row>
        <row r="631">
          <cell r="F631">
            <v>1215150</v>
          </cell>
        </row>
        <row r="632">
          <cell r="F632">
            <v>5740857</v>
          </cell>
        </row>
        <row r="633">
          <cell r="F633">
            <v>122000</v>
          </cell>
        </row>
        <row r="634">
          <cell r="F634">
            <v>9709</v>
          </cell>
        </row>
        <row r="635">
          <cell r="F635">
            <v>261152</v>
          </cell>
        </row>
        <row r="636">
          <cell r="F636">
            <v>136740</v>
          </cell>
        </row>
        <row r="637">
          <cell r="F637">
            <v>57800</v>
          </cell>
        </row>
        <row r="638">
          <cell r="F638">
            <v>430000</v>
          </cell>
        </row>
        <row r="639">
          <cell r="F639">
            <v>964200</v>
          </cell>
        </row>
        <row r="640">
          <cell r="F640">
            <v>45800</v>
          </cell>
        </row>
        <row r="641">
          <cell r="F641">
            <v>71557</v>
          </cell>
        </row>
        <row r="642">
          <cell r="F642">
            <v>1994400</v>
          </cell>
        </row>
        <row r="643">
          <cell r="F643">
            <v>3410</v>
          </cell>
        </row>
        <row r="644">
          <cell r="F644">
            <v>61228</v>
          </cell>
        </row>
        <row r="645">
          <cell r="F645">
            <v>59050</v>
          </cell>
        </row>
        <row r="646">
          <cell r="F646">
            <v>212000</v>
          </cell>
        </row>
        <row r="647">
          <cell r="F647">
            <v>260707</v>
          </cell>
        </row>
        <row r="648">
          <cell r="F648">
            <v>500000</v>
          </cell>
        </row>
        <row r="649">
          <cell r="F649">
            <v>93973</v>
          </cell>
        </row>
        <row r="650">
          <cell r="F650">
            <v>21223.4</v>
          </cell>
        </row>
        <row r="651">
          <cell r="F651">
            <v>541700</v>
          </cell>
        </row>
        <row r="652">
          <cell r="F652">
            <v>1686300</v>
          </cell>
        </row>
        <row r="653">
          <cell r="F653">
            <v>80250</v>
          </cell>
        </row>
        <row r="654">
          <cell r="F654">
            <v>2364000</v>
          </cell>
        </row>
        <row r="655">
          <cell r="F655">
            <v>1181</v>
          </cell>
        </row>
        <row r="656">
          <cell r="F656">
            <v>38510.9</v>
          </cell>
        </row>
        <row r="657">
          <cell r="F657">
            <v>19400</v>
          </cell>
        </row>
        <row r="658">
          <cell r="F658">
            <v>120000</v>
          </cell>
        </row>
        <row r="659">
          <cell r="F659">
            <v>33957.44</v>
          </cell>
        </row>
        <row r="660">
          <cell r="F660">
            <v>225800</v>
          </cell>
        </row>
        <row r="661">
          <cell r="F661">
            <v>3947600</v>
          </cell>
        </row>
        <row r="662">
          <cell r="F662">
            <v>59000</v>
          </cell>
        </row>
        <row r="663">
          <cell r="F663">
            <v>132000</v>
          </cell>
        </row>
        <row r="664">
          <cell r="F664">
            <v>58645.13</v>
          </cell>
        </row>
        <row r="665">
          <cell r="F665">
            <v>53271</v>
          </cell>
        </row>
        <row r="666">
          <cell r="F666">
            <v>714430</v>
          </cell>
        </row>
        <row r="667">
          <cell r="F667">
            <v>41600</v>
          </cell>
        </row>
        <row r="668">
          <cell r="F668">
            <v>1960000</v>
          </cell>
        </row>
        <row r="669">
          <cell r="F669">
            <v>23400</v>
          </cell>
        </row>
        <row r="670">
          <cell r="F670">
            <v>329400</v>
          </cell>
        </row>
        <row r="671">
          <cell r="F671">
            <v>2080300</v>
          </cell>
        </row>
        <row r="672">
          <cell r="F672">
            <v>731563</v>
          </cell>
        </row>
        <row r="673">
          <cell r="F673">
            <v>3254440</v>
          </cell>
        </row>
        <row r="674">
          <cell r="F674">
            <v>323317.98</v>
          </cell>
        </row>
        <row r="675">
          <cell r="F675">
            <v>3598</v>
          </cell>
        </row>
        <row r="676">
          <cell r="F676">
            <v>61228</v>
          </cell>
        </row>
        <row r="677">
          <cell r="F677">
            <v>48740</v>
          </cell>
        </row>
        <row r="678">
          <cell r="F678">
            <v>26100</v>
          </cell>
        </row>
        <row r="679">
          <cell r="F679">
            <v>170000</v>
          </cell>
        </row>
        <row r="680">
          <cell r="F680">
            <v>29712.76</v>
          </cell>
        </row>
        <row r="681">
          <cell r="F681">
            <v>455000</v>
          </cell>
        </row>
        <row r="682">
          <cell r="F682">
            <v>1323100</v>
          </cell>
        </row>
        <row r="683">
          <cell r="F683">
            <v>6919</v>
          </cell>
        </row>
        <row r="684">
          <cell r="F684">
            <v>2402500</v>
          </cell>
        </row>
        <row r="685">
          <cell r="F685">
            <v>16106</v>
          </cell>
        </row>
        <row r="686">
          <cell r="F686">
            <v>522303</v>
          </cell>
        </row>
        <row r="687">
          <cell r="F687">
            <v>221970</v>
          </cell>
        </row>
        <row r="688">
          <cell r="F688">
            <v>72300</v>
          </cell>
        </row>
        <row r="689">
          <cell r="F689">
            <v>620000</v>
          </cell>
        </row>
        <row r="690">
          <cell r="F690">
            <v>600000</v>
          </cell>
        </row>
        <row r="691">
          <cell r="F691">
            <v>42446.8</v>
          </cell>
        </row>
        <row r="692">
          <cell r="F692">
            <v>1871600</v>
          </cell>
        </row>
        <row r="693">
          <cell r="F693">
            <v>2075500</v>
          </cell>
        </row>
        <row r="694">
          <cell r="F694">
            <v>81105</v>
          </cell>
        </row>
        <row r="695">
          <cell r="F695">
            <v>58703.83</v>
          </cell>
        </row>
        <row r="696">
          <cell r="F696">
            <v>9638</v>
          </cell>
        </row>
        <row r="697">
          <cell r="F697">
            <v>261152</v>
          </cell>
        </row>
        <row r="698">
          <cell r="F698">
            <v>145060</v>
          </cell>
        </row>
        <row r="699">
          <cell r="F699">
            <v>7900</v>
          </cell>
        </row>
        <row r="700">
          <cell r="F700">
            <v>485000</v>
          </cell>
        </row>
        <row r="701">
          <cell r="F701">
            <v>600000</v>
          </cell>
        </row>
        <row r="702">
          <cell r="F702">
            <v>190000</v>
          </cell>
        </row>
        <row r="703">
          <cell r="F703">
            <v>42446.8</v>
          </cell>
        </row>
        <row r="704">
          <cell r="F704">
            <v>1319800</v>
          </cell>
        </row>
        <row r="705">
          <cell r="F705">
            <v>253800</v>
          </cell>
        </row>
        <row r="706">
          <cell r="F706">
            <v>14356</v>
          </cell>
        </row>
        <row r="707">
          <cell r="F707">
            <v>3298100</v>
          </cell>
        </row>
        <row r="708">
          <cell r="F708">
            <v>8255</v>
          </cell>
        </row>
        <row r="709">
          <cell r="F709">
            <v>261152</v>
          </cell>
        </row>
        <row r="710">
          <cell r="F710">
            <v>114440</v>
          </cell>
        </row>
        <row r="711">
          <cell r="F711">
            <v>6200</v>
          </cell>
        </row>
        <row r="712">
          <cell r="F712">
            <v>535000</v>
          </cell>
        </row>
        <row r="713">
          <cell r="F713">
            <v>302100</v>
          </cell>
        </row>
        <row r="714">
          <cell r="F714">
            <v>1087800</v>
          </cell>
        </row>
        <row r="715">
          <cell r="F715">
            <v>2736400</v>
          </cell>
        </row>
        <row r="716">
          <cell r="F716">
            <v>92672</v>
          </cell>
        </row>
        <row r="717">
          <cell r="F717">
            <v>3365545</v>
          </cell>
        </row>
        <row r="718">
          <cell r="F718">
            <v>235100</v>
          </cell>
        </row>
        <row r="719">
          <cell r="F719">
            <v>2540</v>
          </cell>
        </row>
        <row r="720">
          <cell r="F720">
            <v>61228</v>
          </cell>
        </row>
        <row r="721">
          <cell r="F721">
            <v>41440</v>
          </cell>
        </row>
        <row r="722">
          <cell r="F722">
            <v>9400</v>
          </cell>
        </row>
        <row r="723">
          <cell r="F723">
            <v>100000</v>
          </cell>
        </row>
        <row r="724">
          <cell r="F724">
            <v>150000</v>
          </cell>
        </row>
        <row r="725">
          <cell r="F725">
            <v>118500</v>
          </cell>
        </row>
        <row r="726">
          <cell r="F726">
            <v>136700</v>
          </cell>
        </row>
        <row r="727">
          <cell r="F727">
            <v>4395700</v>
          </cell>
        </row>
        <row r="728">
          <cell r="F728">
            <v>258400</v>
          </cell>
        </row>
        <row r="729">
          <cell r="F729">
            <v>6200</v>
          </cell>
        </row>
        <row r="730">
          <cell r="F730">
            <v>97964</v>
          </cell>
        </row>
        <row r="731">
          <cell r="F731">
            <v>96180</v>
          </cell>
        </row>
        <row r="732">
          <cell r="F732">
            <v>43500</v>
          </cell>
        </row>
        <row r="733">
          <cell r="F733">
            <v>290000</v>
          </cell>
        </row>
        <row r="734">
          <cell r="F734">
            <v>1041500</v>
          </cell>
        </row>
        <row r="735">
          <cell r="F735">
            <v>446900</v>
          </cell>
        </row>
        <row r="736">
          <cell r="F736">
            <v>41000</v>
          </cell>
        </row>
        <row r="737">
          <cell r="F737">
            <v>2703700</v>
          </cell>
        </row>
        <row r="738">
          <cell r="F738">
            <v>27922</v>
          </cell>
        </row>
        <row r="739">
          <cell r="F739">
            <v>541462.87</v>
          </cell>
        </row>
        <row r="740">
          <cell r="F740">
            <v>249700</v>
          </cell>
        </row>
        <row r="741">
          <cell r="F741">
            <v>42000</v>
          </cell>
        </row>
        <row r="742">
          <cell r="F742">
            <v>300000</v>
          </cell>
        </row>
        <row r="743">
          <cell r="F743">
            <v>42446.8</v>
          </cell>
        </row>
        <row r="744">
          <cell r="F744">
            <v>2282900</v>
          </cell>
        </row>
        <row r="745">
          <cell r="F745">
            <v>1493300</v>
          </cell>
        </row>
        <row r="746">
          <cell r="F746">
            <v>7804</v>
          </cell>
        </row>
        <row r="747">
          <cell r="F747">
            <v>261152</v>
          </cell>
        </row>
        <row r="748">
          <cell r="F748">
            <v>116560</v>
          </cell>
        </row>
        <row r="749">
          <cell r="F749">
            <v>35100</v>
          </cell>
        </row>
        <row r="750">
          <cell r="F750">
            <v>290000</v>
          </cell>
        </row>
        <row r="751">
          <cell r="F751">
            <v>600000</v>
          </cell>
        </row>
        <row r="752">
          <cell r="F752">
            <v>1304400</v>
          </cell>
        </row>
        <row r="753">
          <cell r="F753">
            <v>5192600</v>
          </cell>
        </row>
        <row r="754">
          <cell r="F754">
            <v>188147</v>
          </cell>
        </row>
        <row r="755">
          <cell r="F755">
            <v>700000</v>
          </cell>
        </row>
        <row r="756">
          <cell r="F756">
            <v>58645.13</v>
          </cell>
        </row>
        <row r="757">
          <cell r="F757">
            <v>11374</v>
          </cell>
        </row>
        <row r="758">
          <cell r="F758">
            <v>255994.23</v>
          </cell>
        </row>
        <row r="759">
          <cell r="F759">
            <v>160360</v>
          </cell>
        </row>
        <row r="760">
          <cell r="F760">
            <v>390000</v>
          </cell>
        </row>
        <row r="761">
          <cell r="F761">
            <v>2000000</v>
          </cell>
        </row>
        <row r="762">
          <cell r="F762">
            <v>476000</v>
          </cell>
        </row>
        <row r="763">
          <cell r="F763">
            <v>42446.8</v>
          </cell>
        </row>
        <row r="764">
          <cell r="F764">
            <v>113300</v>
          </cell>
        </row>
        <row r="765">
          <cell r="F765">
            <v>100000</v>
          </cell>
        </row>
        <row r="766">
          <cell r="F766">
            <v>3447000</v>
          </cell>
        </row>
        <row r="767">
          <cell r="F767">
            <v>1162400</v>
          </cell>
        </row>
        <row r="768">
          <cell r="F768">
            <v>72100</v>
          </cell>
        </row>
        <row r="769">
          <cell r="F769">
            <v>5099804</v>
          </cell>
        </row>
        <row r="770">
          <cell r="F770">
            <v>58645.13</v>
          </cell>
        </row>
        <row r="771">
          <cell r="F771">
            <v>31426</v>
          </cell>
        </row>
        <row r="772">
          <cell r="F772">
            <v>538079</v>
          </cell>
        </row>
        <row r="773">
          <cell r="F773">
            <v>409690</v>
          </cell>
        </row>
        <row r="774">
          <cell r="F774">
            <v>59300</v>
          </cell>
        </row>
        <row r="775">
          <cell r="F775">
            <v>470000</v>
          </cell>
        </row>
        <row r="776">
          <cell r="F776">
            <v>2000000</v>
          </cell>
        </row>
        <row r="777">
          <cell r="F777">
            <v>350000</v>
          </cell>
        </row>
        <row r="778">
          <cell r="F778">
            <v>570300</v>
          </cell>
        </row>
        <row r="779">
          <cell r="F779">
            <v>1321700</v>
          </cell>
        </row>
        <row r="780">
          <cell r="F780">
            <v>266960</v>
          </cell>
        </row>
        <row r="781">
          <cell r="F781">
            <v>386960</v>
          </cell>
        </row>
        <row r="782">
          <cell r="F782">
            <v>3556</v>
          </cell>
        </row>
        <row r="783">
          <cell r="F783">
            <v>85719</v>
          </cell>
        </row>
        <row r="784">
          <cell r="F784">
            <v>58990</v>
          </cell>
        </row>
        <row r="785">
          <cell r="F785">
            <v>230000</v>
          </cell>
        </row>
        <row r="786">
          <cell r="F786">
            <v>637300</v>
          </cell>
        </row>
        <row r="787">
          <cell r="F787">
            <v>2954300</v>
          </cell>
        </row>
        <row r="788">
          <cell r="F788">
            <v>30000</v>
          </cell>
        </row>
        <row r="789">
          <cell r="F789">
            <v>471600</v>
          </cell>
        </row>
        <row r="790">
          <cell r="F790">
            <v>7380</v>
          </cell>
        </row>
        <row r="791">
          <cell r="F791">
            <v>261151</v>
          </cell>
        </row>
        <row r="792">
          <cell r="F792">
            <v>102670</v>
          </cell>
        </row>
        <row r="793">
          <cell r="F793">
            <v>33300</v>
          </cell>
        </row>
        <row r="794">
          <cell r="F794">
            <v>259300</v>
          </cell>
        </row>
        <row r="795">
          <cell r="F795">
            <v>338000</v>
          </cell>
        </row>
        <row r="796">
          <cell r="F796">
            <v>20000</v>
          </cell>
        </row>
        <row r="797">
          <cell r="F797">
            <v>218700</v>
          </cell>
        </row>
        <row r="798">
          <cell r="F798">
            <v>487800</v>
          </cell>
        </row>
        <row r="799">
          <cell r="F799">
            <v>1456700</v>
          </cell>
        </row>
        <row r="800">
          <cell r="F800">
            <v>181100</v>
          </cell>
        </row>
        <row r="801">
          <cell r="F801">
            <v>4932100</v>
          </cell>
        </row>
        <row r="802">
          <cell r="F802">
            <v>58645.13</v>
          </cell>
        </row>
        <row r="803">
          <cell r="F803">
            <v>14502</v>
          </cell>
        </row>
        <row r="804">
          <cell r="F804">
            <v>276151</v>
          </cell>
        </row>
        <row r="805">
          <cell r="F805">
            <v>212690</v>
          </cell>
        </row>
        <row r="806">
          <cell r="F806">
            <v>360000</v>
          </cell>
        </row>
        <row r="807">
          <cell r="F807">
            <v>74827</v>
          </cell>
        </row>
        <row r="808">
          <cell r="F808">
            <v>400000</v>
          </cell>
        </row>
        <row r="809">
          <cell r="F809">
            <v>186200</v>
          </cell>
        </row>
        <row r="810">
          <cell r="F810">
            <v>2417900</v>
          </cell>
        </row>
        <row r="811">
          <cell r="F811">
            <v>3371000</v>
          </cell>
        </row>
        <row r="812">
          <cell r="F812">
            <v>95743</v>
          </cell>
        </row>
        <row r="813">
          <cell r="F813">
            <v>4668300</v>
          </cell>
        </row>
        <row r="814">
          <cell r="F814">
            <v>5028</v>
          </cell>
        </row>
        <row r="815">
          <cell r="F815">
            <v>73473</v>
          </cell>
        </row>
        <row r="816">
          <cell r="F816">
            <v>72890</v>
          </cell>
        </row>
        <row r="817">
          <cell r="F817">
            <v>27800</v>
          </cell>
        </row>
        <row r="818">
          <cell r="F818">
            <v>190000</v>
          </cell>
        </row>
        <row r="819">
          <cell r="F819">
            <v>42446.8</v>
          </cell>
        </row>
        <row r="820">
          <cell r="F820">
            <v>20000</v>
          </cell>
        </row>
        <row r="821">
          <cell r="F821">
            <v>97700</v>
          </cell>
        </row>
        <row r="822">
          <cell r="F822">
            <v>404400</v>
          </cell>
        </row>
        <row r="823">
          <cell r="F823">
            <v>1028800</v>
          </cell>
        </row>
        <row r="824">
          <cell r="F824">
            <v>188075</v>
          </cell>
        </row>
        <row r="825">
          <cell r="F825">
            <v>3313500</v>
          </cell>
        </row>
        <row r="826">
          <cell r="F826">
            <v>10589303.8</v>
          </cell>
        </row>
        <row r="827">
          <cell r="F827">
            <v>4796.2</v>
          </cell>
        </row>
        <row r="828">
          <cell r="F828">
            <v>627456.75</v>
          </cell>
        </row>
        <row r="829">
          <cell r="F829">
            <v>27010</v>
          </cell>
        </row>
      </sheetData>
      <sheetData sheetId="6">
        <row r="8">
          <cell r="G8">
            <v>4889145.13</v>
          </cell>
          <cell r="H8" t="str">
            <v/>
          </cell>
        </row>
        <row r="9">
          <cell r="G9">
            <v>4889145.13</v>
          </cell>
          <cell r="H9" t="str">
            <v>01</v>
          </cell>
        </row>
        <row r="10">
          <cell r="G10">
            <v>1146729.42</v>
          </cell>
          <cell r="H10" t="str">
            <v>0102</v>
          </cell>
        </row>
        <row r="11">
          <cell r="G11">
            <v>1146729.42</v>
          </cell>
          <cell r="H11" t="str">
            <v>01020020301</v>
          </cell>
        </row>
        <row r="12">
          <cell r="G12">
            <v>1146729.42</v>
          </cell>
          <cell r="H12" t="str">
            <v>01020020301500</v>
          </cell>
        </row>
        <row r="13">
          <cell r="G13">
            <v>3742415.71</v>
          </cell>
          <cell r="H13" t="str">
            <v>0103</v>
          </cell>
        </row>
        <row r="14">
          <cell r="G14">
            <v>2653999.85</v>
          </cell>
          <cell r="H14" t="str">
            <v>01030020401</v>
          </cell>
        </row>
        <row r="15">
          <cell r="G15">
            <v>2653999.85</v>
          </cell>
          <cell r="H15" t="str">
            <v>01030020401500</v>
          </cell>
        </row>
        <row r="16">
          <cell r="G16">
            <v>1029770.73</v>
          </cell>
          <cell r="H16" t="str">
            <v>01030021201</v>
          </cell>
        </row>
        <row r="17">
          <cell r="G17">
            <v>1029770.73</v>
          </cell>
          <cell r="H17" t="str">
            <v>01030021201500</v>
          </cell>
        </row>
        <row r="18">
          <cell r="G18">
            <v>58645.13</v>
          </cell>
          <cell r="H18" t="str">
            <v>01030923401</v>
          </cell>
        </row>
        <row r="19">
          <cell r="G19">
            <v>58645.13</v>
          </cell>
          <cell r="H19" t="str">
            <v>01030923401500</v>
          </cell>
        </row>
        <row r="20">
          <cell r="G20">
            <v>1370754.13</v>
          </cell>
          <cell r="H20" t="str">
            <v/>
          </cell>
        </row>
        <row r="21">
          <cell r="G21">
            <v>1370754.13</v>
          </cell>
          <cell r="H21" t="str">
            <v>01</v>
          </cell>
        </row>
        <row r="22">
          <cell r="G22">
            <v>1370754.13</v>
          </cell>
          <cell r="H22" t="str">
            <v>0106</v>
          </cell>
        </row>
        <row r="23">
          <cell r="G23">
            <v>628828.42</v>
          </cell>
          <cell r="H23" t="str">
            <v>01060020401</v>
          </cell>
        </row>
        <row r="24">
          <cell r="G24">
            <v>628828.42</v>
          </cell>
          <cell r="H24" t="str">
            <v>01060020401500</v>
          </cell>
        </row>
        <row r="25">
          <cell r="G25">
            <v>683280.58</v>
          </cell>
          <cell r="H25" t="str">
            <v>01060022501</v>
          </cell>
        </row>
        <row r="26">
          <cell r="G26">
            <v>683280.58</v>
          </cell>
          <cell r="H26" t="str">
            <v>01060022501500</v>
          </cell>
        </row>
        <row r="27">
          <cell r="G27">
            <v>58645.13</v>
          </cell>
          <cell r="H27" t="str">
            <v>01060923401</v>
          </cell>
        </row>
        <row r="28">
          <cell r="G28">
            <v>58645.13</v>
          </cell>
          <cell r="H28" t="str">
            <v>01060923401500</v>
          </cell>
        </row>
        <row r="29">
          <cell r="G29">
            <v>277919914.88</v>
          </cell>
          <cell r="H29" t="str">
            <v/>
          </cell>
        </row>
        <row r="30">
          <cell r="G30">
            <v>46317911.52</v>
          </cell>
          <cell r="H30" t="str">
            <v>01</v>
          </cell>
        </row>
        <row r="31">
          <cell r="G31">
            <v>46260511.52</v>
          </cell>
          <cell r="H31" t="str">
            <v>0104</v>
          </cell>
        </row>
        <row r="32">
          <cell r="G32">
            <v>41433899.38</v>
          </cell>
          <cell r="H32" t="str">
            <v>01040020401</v>
          </cell>
        </row>
        <row r="33">
          <cell r="G33">
            <v>41433899.38</v>
          </cell>
          <cell r="H33" t="str">
            <v>01040020401500</v>
          </cell>
        </row>
        <row r="34">
          <cell r="G34">
            <v>1209560</v>
          </cell>
          <cell r="H34" t="str">
            <v>01040020800</v>
          </cell>
        </row>
        <row r="35">
          <cell r="G35">
            <v>1209560</v>
          </cell>
          <cell r="H35" t="str">
            <v>01040020800500</v>
          </cell>
        </row>
        <row r="36">
          <cell r="G36">
            <v>46872</v>
          </cell>
          <cell r="H36" t="str">
            <v>01045201501</v>
          </cell>
        </row>
        <row r="37">
          <cell r="G37">
            <v>46872</v>
          </cell>
          <cell r="H37" t="str">
            <v>01045201501500</v>
          </cell>
        </row>
        <row r="38">
          <cell r="G38">
            <v>924345.31</v>
          </cell>
          <cell r="H38" t="str">
            <v>01045226202</v>
          </cell>
        </row>
        <row r="39">
          <cell r="G39">
            <v>924345.31</v>
          </cell>
          <cell r="H39" t="str">
            <v>01045226202500</v>
          </cell>
        </row>
        <row r="40">
          <cell r="G40">
            <v>84735.45</v>
          </cell>
          <cell r="H40" t="str">
            <v>01047950176</v>
          </cell>
        </row>
        <row r="41">
          <cell r="G41">
            <v>84735.45</v>
          </cell>
          <cell r="H41" t="str">
            <v>01047950176500</v>
          </cell>
        </row>
        <row r="42">
          <cell r="G42">
            <v>41979.64</v>
          </cell>
          <cell r="H42" t="str">
            <v>01047950182</v>
          </cell>
        </row>
        <row r="43">
          <cell r="G43">
            <v>41979.64</v>
          </cell>
          <cell r="H43" t="str">
            <v>01047950182500</v>
          </cell>
        </row>
        <row r="44">
          <cell r="G44">
            <v>100000</v>
          </cell>
          <cell r="H44" t="str">
            <v>01047950187</v>
          </cell>
        </row>
        <row r="45">
          <cell r="G45">
            <v>100000</v>
          </cell>
          <cell r="H45" t="str">
            <v>01047950187500</v>
          </cell>
        </row>
        <row r="46">
          <cell r="G46">
            <v>484200</v>
          </cell>
          <cell r="H46" t="str">
            <v>01048130003</v>
          </cell>
        </row>
        <row r="47">
          <cell r="G47">
            <v>484200</v>
          </cell>
          <cell r="H47" t="str">
            <v>01048130003500</v>
          </cell>
        </row>
        <row r="48">
          <cell r="G48">
            <v>490900</v>
          </cell>
          <cell r="H48" t="str">
            <v>01049210201</v>
          </cell>
        </row>
        <row r="49">
          <cell r="G49">
            <v>490900</v>
          </cell>
          <cell r="H49" t="str">
            <v>01049210201500</v>
          </cell>
        </row>
        <row r="50">
          <cell r="G50">
            <v>50624.97</v>
          </cell>
          <cell r="H50" t="str">
            <v>01049700100</v>
          </cell>
        </row>
        <row r="51">
          <cell r="G51">
            <v>50624.97</v>
          </cell>
          <cell r="H51" t="str">
            <v>01049700100500</v>
          </cell>
        </row>
        <row r="52">
          <cell r="G52">
            <v>1393394.77</v>
          </cell>
          <cell r="H52" t="str">
            <v>01049700200</v>
          </cell>
        </row>
        <row r="53">
          <cell r="G53">
            <v>1393394.77</v>
          </cell>
          <cell r="H53" t="str">
            <v>01049700200500</v>
          </cell>
        </row>
        <row r="54">
          <cell r="G54">
            <v>57400</v>
          </cell>
          <cell r="H54" t="str">
            <v>0113</v>
          </cell>
        </row>
        <row r="55">
          <cell r="G55">
            <v>15000</v>
          </cell>
          <cell r="H55" t="str">
            <v>01130920300</v>
          </cell>
        </row>
        <row r="56">
          <cell r="G56">
            <v>15000</v>
          </cell>
          <cell r="H56" t="str">
            <v>01130920300801</v>
          </cell>
        </row>
        <row r="57">
          <cell r="G57">
            <v>42400</v>
          </cell>
          <cell r="H57" t="str">
            <v>01139210203</v>
          </cell>
        </row>
        <row r="58">
          <cell r="G58">
            <v>42400</v>
          </cell>
          <cell r="H58" t="str">
            <v>01139210203500</v>
          </cell>
        </row>
        <row r="59">
          <cell r="G59">
            <v>17710598.56</v>
          </cell>
          <cell r="H59" t="str">
            <v>03</v>
          </cell>
        </row>
        <row r="60">
          <cell r="G60">
            <v>1177598.56</v>
          </cell>
          <cell r="H60" t="str">
            <v>0309</v>
          </cell>
        </row>
        <row r="61">
          <cell r="G61">
            <v>1177598.56</v>
          </cell>
          <cell r="H61" t="str">
            <v>03092471000</v>
          </cell>
        </row>
        <row r="62">
          <cell r="G62">
            <v>1177598.56</v>
          </cell>
          <cell r="H62" t="str">
            <v>03092471000500</v>
          </cell>
        </row>
        <row r="63">
          <cell r="G63">
            <v>16533000</v>
          </cell>
          <cell r="H63" t="str">
            <v>0310</v>
          </cell>
        </row>
        <row r="64">
          <cell r="G64">
            <v>16533000</v>
          </cell>
          <cell r="H64" t="str">
            <v>03102479901</v>
          </cell>
        </row>
        <row r="65">
          <cell r="G65">
            <v>16215800</v>
          </cell>
          <cell r="H65" t="str">
            <v>03102479901610</v>
          </cell>
        </row>
        <row r="66">
          <cell r="G66">
            <v>317200</v>
          </cell>
          <cell r="H66" t="str">
            <v>03102479901694</v>
          </cell>
        </row>
        <row r="67">
          <cell r="G67">
            <v>32048982.45</v>
          </cell>
          <cell r="H67" t="str">
            <v>04</v>
          </cell>
        </row>
        <row r="68">
          <cell r="G68">
            <v>1803512.45</v>
          </cell>
          <cell r="H68" t="str">
            <v>0405</v>
          </cell>
        </row>
        <row r="69">
          <cell r="G69">
            <v>115200</v>
          </cell>
          <cell r="H69" t="str">
            <v>04052603000</v>
          </cell>
        </row>
        <row r="70">
          <cell r="G70">
            <v>115200</v>
          </cell>
          <cell r="H70" t="str">
            <v>04052603000006</v>
          </cell>
        </row>
        <row r="71">
          <cell r="G71">
            <v>6100</v>
          </cell>
          <cell r="H71" t="str">
            <v>04055225635</v>
          </cell>
        </row>
        <row r="72">
          <cell r="G72">
            <v>6100</v>
          </cell>
          <cell r="H72" t="str">
            <v>04055225635500</v>
          </cell>
        </row>
        <row r="73">
          <cell r="G73">
            <v>1066700</v>
          </cell>
          <cell r="H73" t="str">
            <v>04059210252</v>
          </cell>
        </row>
        <row r="74">
          <cell r="G74">
            <v>1066700</v>
          </cell>
          <cell r="H74" t="str">
            <v>04059210252500</v>
          </cell>
        </row>
        <row r="75">
          <cell r="G75">
            <v>601000</v>
          </cell>
          <cell r="H75" t="str">
            <v>04059210274</v>
          </cell>
        </row>
        <row r="76">
          <cell r="G76">
            <v>601000</v>
          </cell>
          <cell r="H76" t="str">
            <v>04059210274500</v>
          </cell>
        </row>
        <row r="77">
          <cell r="G77">
            <v>14512.45</v>
          </cell>
          <cell r="H77" t="str">
            <v>04059700100</v>
          </cell>
        </row>
        <row r="78">
          <cell r="G78">
            <v>14512.45</v>
          </cell>
          <cell r="H78" t="str">
            <v>04059700100500</v>
          </cell>
        </row>
        <row r="79">
          <cell r="G79">
            <v>19512100</v>
          </cell>
          <cell r="H79" t="str">
            <v>0408</v>
          </cell>
        </row>
        <row r="80">
          <cell r="G80">
            <v>19512100</v>
          </cell>
          <cell r="H80" t="str">
            <v>04083030200</v>
          </cell>
        </row>
        <row r="81">
          <cell r="G81">
            <v>19512100</v>
          </cell>
          <cell r="H81" t="str">
            <v>04083030200006</v>
          </cell>
        </row>
        <row r="82">
          <cell r="G82">
            <v>10733370</v>
          </cell>
          <cell r="H82" t="str">
            <v>0412</v>
          </cell>
        </row>
        <row r="83">
          <cell r="G83">
            <v>6181300</v>
          </cell>
          <cell r="H83" t="str">
            <v>04123450100</v>
          </cell>
        </row>
        <row r="84">
          <cell r="G84">
            <v>6181300</v>
          </cell>
          <cell r="H84" t="str">
            <v>04123450100006</v>
          </cell>
        </row>
        <row r="85">
          <cell r="G85">
            <v>3530870</v>
          </cell>
          <cell r="H85" t="str">
            <v>04125222201</v>
          </cell>
        </row>
        <row r="86">
          <cell r="G86">
            <v>3530870</v>
          </cell>
          <cell r="H86" t="str">
            <v>04125222201006</v>
          </cell>
        </row>
        <row r="87">
          <cell r="G87">
            <v>65200</v>
          </cell>
          <cell r="H87" t="str">
            <v>04125225668</v>
          </cell>
        </row>
        <row r="88">
          <cell r="G88">
            <v>65200</v>
          </cell>
          <cell r="H88" t="str">
            <v>04125225668500</v>
          </cell>
        </row>
        <row r="89">
          <cell r="G89">
            <v>10000</v>
          </cell>
          <cell r="H89" t="str">
            <v>04127950177</v>
          </cell>
        </row>
        <row r="90">
          <cell r="G90">
            <v>9341.48</v>
          </cell>
          <cell r="H90" t="str">
            <v>04127950177500</v>
          </cell>
        </row>
        <row r="91">
          <cell r="G91">
            <v>658.52</v>
          </cell>
          <cell r="H91" t="str">
            <v>04127950177720</v>
          </cell>
        </row>
        <row r="92">
          <cell r="G92">
            <v>946000</v>
          </cell>
          <cell r="H92" t="str">
            <v>04127950181</v>
          </cell>
        </row>
        <row r="93">
          <cell r="G93">
            <v>946000</v>
          </cell>
          <cell r="H93" t="str">
            <v>04127950181006</v>
          </cell>
        </row>
        <row r="94">
          <cell r="G94">
            <v>155345400</v>
          </cell>
          <cell r="H94" t="str">
            <v>05</v>
          </cell>
        </row>
        <row r="95">
          <cell r="G95">
            <v>154549400</v>
          </cell>
          <cell r="H95" t="str">
            <v>0502</v>
          </cell>
        </row>
        <row r="96">
          <cell r="G96">
            <v>136237000</v>
          </cell>
          <cell r="H96" t="str">
            <v>05028160000</v>
          </cell>
        </row>
        <row r="97">
          <cell r="G97">
            <v>136237000</v>
          </cell>
          <cell r="H97" t="str">
            <v>05028160000006</v>
          </cell>
        </row>
        <row r="98">
          <cell r="G98">
            <v>18312400</v>
          </cell>
          <cell r="H98" t="str">
            <v>05028210000</v>
          </cell>
        </row>
        <row r="99">
          <cell r="G99">
            <v>18312400</v>
          </cell>
          <cell r="H99" t="str">
            <v>05028210000006</v>
          </cell>
        </row>
        <row r="100">
          <cell r="G100">
            <v>796000</v>
          </cell>
          <cell r="H100" t="str">
            <v>0503</v>
          </cell>
        </row>
        <row r="101">
          <cell r="G101">
            <v>796000</v>
          </cell>
          <cell r="H101" t="str">
            <v>05036000501</v>
          </cell>
        </row>
        <row r="102">
          <cell r="G102">
            <v>796000</v>
          </cell>
          <cell r="H102" t="str">
            <v>05036000501500</v>
          </cell>
        </row>
        <row r="103">
          <cell r="G103">
            <v>5662866.69</v>
          </cell>
          <cell r="H103" t="str">
            <v>07</v>
          </cell>
        </row>
        <row r="104">
          <cell r="G104">
            <v>5662866.69</v>
          </cell>
          <cell r="H104" t="str">
            <v>0707</v>
          </cell>
        </row>
        <row r="105">
          <cell r="G105">
            <v>1036800</v>
          </cell>
          <cell r="H105" t="str">
            <v>07074310101</v>
          </cell>
        </row>
        <row r="106">
          <cell r="G106">
            <v>1036800</v>
          </cell>
          <cell r="H106" t="str">
            <v>07074310101699</v>
          </cell>
        </row>
        <row r="107">
          <cell r="G107">
            <v>3272204.4</v>
          </cell>
          <cell r="H107" t="str">
            <v>07074319901</v>
          </cell>
        </row>
        <row r="108">
          <cell r="G108">
            <v>3268704.4</v>
          </cell>
          <cell r="H108" t="str">
            <v>07074319901610</v>
          </cell>
        </row>
        <row r="109">
          <cell r="G109">
            <v>3500</v>
          </cell>
          <cell r="H109" t="str">
            <v>07074319901694</v>
          </cell>
        </row>
        <row r="110">
          <cell r="G110">
            <v>42295.6</v>
          </cell>
          <cell r="H110" t="str">
            <v>07075201501</v>
          </cell>
        </row>
        <row r="111">
          <cell r="G111">
            <v>42295.6</v>
          </cell>
          <cell r="H111" t="str">
            <v>07075201501610</v>
          </cell>
        </row>
        <row r="112">
          <cell r="G112">
            <v>692460.4</v>
          </cell>
          <cell r="H112" t="str">
            <v>07077950131</v>
          </cell>
        </row>
        <row r="113">
          <cell r="G113">
            <v>105700</v>
          </cell>
          <cell r="H113" t="str">
            <v>07077950131693</v>
          </cell>
        </row>
        <row r="114">
          <cell r="G114">
            <v>586760.4</v>
          </cell>
          <cell r="H114" t="str">
            <v>07077950131699</v>
          </cell>
        </row>
        <row r="115">
          <cell r="G115">
            <v>21446.29</v>
          </cell>
          <cell r="H115" t="str">
            <v>07077950176</v>
          </cell>
        </row>
        <row r="116">
          <cell r="G116">
            <v>21446.29</v>
          </cell>
          <cell r="H116" t="str">
            <v>07077950176699</v>
          </cell>
        </row>
        <row r="117">
          <cell r="G117">
            <v>183260</v>
          </cell>
          <cell r="H117" t="str">
            <v>07077950177</v>
          </cell>
        </row>
        <row r="118">
          <cell r="G118">
            <v>183260</v>
          </cell>
          <cell r="H118" t="str">
            <v>07077950177699</v>
          </cell>
        </row>
        <row r="119">
          <cell r="G119">
            <v>414400</v>
          </cell>
          <cell r="H119" t="str">
            <v>07078600000</v>
          </cell>
        </row>
        <row r="120">
          <cell r="G120">
            <v>414400</v>
          </cell>
          <cell r="H120" t="str">
            <v>07078600000610</v>
          </cell>
        </row>
        <row r="121">
          <cell r="G121">
            <v>17146243.53</v>
          </cell>
          <cell r="H121" t="str">
            <v>09</v>
          </cell>
        </row>
        <row r="122">
          <cell r="G122">
            <v>11576422.25</v>
          </cell>
          <cell r="H122" t="str">
            <v>0901</v>
          </cell>
        </row>
        <row r="123">
          <cell r="G123">
            <v>53700</v>
          </cell>
          <cell r="H123" t="str">
            <v>09010960100</v>
          </cell>
        </row>
        <row r="124">
          <cell r="G124">
            <v>53700</v>
          </cell>
          <cell r="H124" t="str">
            <v>09010960100699</v>
          </cell>
        </row>
        <row r="125">
          <cell r="G125">
            <v>54200</v>
          </cell>
          <cell r="H125" t="str">
            <v>09010960201</v>
          </cell>
        </row>
        <row r="126">
          <cell r="G126">
            <v>54200</v>
          </cell>
          <cell r="H126" t="str">
            <v>09010960201688</v>
          </cell>
        </row>
        <row r="127">
          <cell r="G127">
            <v>9942572.25</v>
          </cell>
          <cell r="H127" t="str">
            <v>09014709901</v>
          </cell>
        </row>
        <row r="128">
          <cell r="G128">
            <v>942572.25</v>
          </cell>
          <cell r="H128" t="str">
            <v>09014709901694</v>
          </cell>
        </row>
        <row r="129">
          <cell r="G129">
            <v>9000000</v>
          </cell>
          <cell r="H129" t="str">
            <v>09014709901695</v>
          </cell>
        </row>
        <row r="130">
          <cell r="G130">
            <v>591800</v>
          </cell>
          <cell r="H130" t="str">
            <v>09015118200</v>
          </cell>
        </row>
        <row r="131">
          <cell r="G131">
            <v>591800</v>
          </cell>
          <cell r="H131" t="str">
            <v>09015118200699</v>
          </cell>
        </row>
        <row r="132">
          <cell r="G132">
            <v>934150</v>
          </cell>
          <cell r="H132" t="str">
            <v>09017950174</v>
          </cell>
        </row>
        <row r="133">
          <cell r="G133">
            <v>934150</v>
          </cell>
          <cell r="H133" t="str">
            <v>09017950174699</v>
          </cell>
        </row>
        <row r="134">
          <cell r="G134">
            <v>3843303.87</v>
          </cell>
          <cell r="H134" t="str">
            <v>0902</v>
          </cell>
        </row>
        <row r="135">
          <cell r="G135">
            <v>161400</v>
          </cell>
          <cell r="H135" t="str">
            <v>09020960100</v>
          </cell>
        </row>
        <row r="136">
          <cell r="G136">
            <v>161400</v>
          </cell>
          <cell r="H136" t="str">
            <v>09020960100699</v>
          </cell>
        </row>
        <row r="137">
          <cell r="G137">
            <v>1334903.87</v>
          </cell>
          <cell r="H137" t="str">
            <v>09020960201</v>
          </cell>
        </row>
        <row r="138">
          <cell r="G138">
            <v>260303.87</v>
          </cell>
          <cell r="H138" t="str">
            <v>09020960201688</v>
          </cell>
        </row>
        <row r="139">
          <cell r="G139">
            <v>1074600</v>
          </cell>
          <cell r="H139" t="str">
            <v>09020960201699</v>
          </cell>
        </row>
        <row r="140">
          <cell r="G140">
            <v>2022000</v>
          </cell>
          <cell r="H140" t="str">
            <v>09025058301</v>
          </cell>
        </row>
        <row r="141">
          <cell r="G141">
            <v>2022000</v>
          </cell>
          <cell r="H141" t="str">
            <v>09025058301699</v>
          </cell>
        </row>
        <row r="142">
          <cell r="G142">
            <v>325000</v>
          </cell>
          <cell r="H142" t="str">
            <v>09027950171</v>
          </cell>
        </row>
        <row r="143">
          <cell r="G143">
            <v>325000</v>
          </cell>
          <cell r="H143" t="str">
            <v>09027950171699</v>
          </cell>
        </row>
        <row r="144">
          <cell r="G144">
            <v>1472900</v>
          </cell>
          <cell r="H144" t="str">
            <v>0904</v>
          </cell>
        </row>
        <row r="145">
          <cell r="G145">
            <v>1472900</v>
          </cell>
          <cell r="H145" t="str">
            <v>09049210272</v>
          </cell>
        </row>
        <row r="146">
          <cell r="G146">
            <v>1472900</v>
          </cell>
          <cell r="H146" t="str">
            <v>09049210272694</v>
          </cell>
        </row>
        <row r="147">
          <cell r="G147">
            <v>253617.41</v>
          </cell>
          <cell r="H147" t="str">
            <v>0909</v>
          </cell>
        </row>
        <row r="148">
          <cell r="G148">
            <v>7200</v>
          </cell>
          <cell r="H148" t="str">
            <v>09094859702</v>
          </cell>
        </row>
        <row r="149">
          <cell r="G149">
            <v>7200</v>
          </cell>
          <cell r="H149" t="str">
            <v>09094859702691</v>
          </cell>
        </row>
        <row r="150">
          <cell r="G150">
            <v>60000</v>
          </cell>
          <cell r="H150" t="str">
            <v>09095205500</v>
          </cell>
        </row>
        <row r="151">
          <cell r="G151">
            <v>60000</v>
          </cell>
          <cell r="H151" t="str">
            <v>09095205500699</v>
          </cell>
        </row>
        <row r="152">
          <cell r="G152">
            <v>43417.41</v>
          </cell>
          <cell r="H152" t="str">
            <v>09097950176</v>
          </cell>
        </row>
        <row r="153">
          <cell r="G153">
            <v>43417.41</v>
          </cell>
          <cell r="H153" t="str">
            <v>09097950176699</v>
          </cell>
        </row>
        <row r="154">
          <cell r="G154">
            <v>143000</v>
          </cell>
          <cell r="H154" t="str">
            <v>09097950184</v>
          </cell>
        </row>
        <row r="155">
          <cell r="G155">
            <v>143000</v>
          </cell>
          <cell r="H155" t="str">
            <v>09097950184699</v>
          </cell>
        </row>
        <row r="156">
          <cell r="G156">
            <v>1179732.13</v>
          </cell>
          <cell r="H156" t="str">
            <v>10</v>
          </cell>
        </row>
        <row r="157">
          <cell r="G157">
            <v>941132.13</v>
          </cell>
          <cell r="H157" t="str">
            <v>1001</v>
          </cell>
        </row>
        <row r="158">
          <cell r="G158">
            <v>941132.13</v>
          </cell>
          <cell r="H158" t="str">
            <v>10014910100</v>
          </cell>
        </row>
        <row r="159">
          <cell r="G159">
            <v>941132.13</v>
          </cell>
          <cell r="H159" t="str">
            <v>10014910100802</v>
          </cell>
        </row>
        <row r="160">
          <cell r="G160">
            <v>238600</v>
          </cell>
          <cell r="H160" t="str">
            <v>1003</v>
          </cell>
        </row>
        <row r="161">
          <cell r="G161">
            <v>150000</v>
          </cell>
          <cell r="H161" t="str">
            <v>10035058606</v>
          </cell>
        </row>
        <row r="162">
          <cell r="G162">
            <v>150000</v>
          </cell>
          <cell r="H162" t="str">
            <v>10035058606005</v>
          </cell>
        </row>
        <row r="163">
          <cell r="G163">
            <v>87100</v>
          </cell>
          <cell r="H163" t="str">
            <v>10038130001</v>
          </cell>
        </row>
        <row r="164">
          <cell r="G164">
            <v>87100</v>
          </cell>
          <cell r="H164" t="str">
            <v>10038130001005</v>
          </cell>
        </row>
        <row r="165">
          <cell r="G165">
            <v>1500</v>
          </cell>
          <cell r="H165" t="str">
            <v>10038130002</v>
          </cell>
        </row>
        <row r="166">
          <cell r="G166">
            <v>1500</v>
          </cell>
          <cell r="H166" t="str">
            <v>10038130002005</v>
          </cell>
        </row>
        <row r="167">
          <cell r="G167">
            <v>2508180</v>
          </cell>
          <cell r="H167" t="str">
            <v>11</v>
          </cell>
        </row>
        <row r="168">
          <cell r="G168">
            <v>2508180</v>
          </cell>
          <cell r="H168" t="str">
            <v>1102</v>
          </cell>
        </row>
        <row r="169">
          <cell r="G169">
            <v>2508180</v>
          </cell>
          <cell r="H169" t="str">
            <v>11027950179</v>
          </cell>
        </row>
        <row r="170">
          <cell r="G170">
            <v>2508180</v>
          </cell>
          <cell r="H170" t="str">
            <v>11027950179069</v>
          </cell>
        </row>
        <row r="171">
          <cell r="G171">
            <v>122920017.66</v>
          </cell>
          <cell r="H171" t="str">
            <v/>
          </cell>
        </row>
        <row r="172">
          <cell r="G172">
            <v>2674990.86</v>
          </cell>
          <cell r="H172" t="str">
            <v>01</v>
          </cell>
        </row>
        <row r="173">
          <cell r="G173">
            <v>733117</v>
          </cell>
          <cell r="H173" t="str">
            <v>0104</v>
          </cell>
        </row>
        <row r="174">
          <cell r="G174">
            <v>733117</v>
          </cell>
          <cell r="H174" t="str">
            <v>01040020499</v>
          </cell>
        </row>
        <row r="175">
          <cell r="G175">
            <v>733117</v>
          </cell>
          <cell r="H175" t="str">
            <v>01040020499500</v>
          </cell>
        </row>
        <row r="176">
          <cell r="G176">
            <v>1941873.86</v>
          </cell>
          <cell r="H176" t="str">
            <v>0113</v>
          </cell>
        </row>
        <row r="177">
          <cell r="G177">
            <v>21873.86</v>
          </cell>
          <cell r="H177" t="str">
            <v>01130020401</v>
          </cell>
        </row>
        <row r="178">
          <cell r="G178">
            <v>3660.86</v>
          </cell>
          <cell r="H178" t="str">
            <v>01130020401718</v>
          </cell>
        </row>
        <row r="179">
          <cell r="G179">
            <v>18213</v>
          </cell>
          <cell r="H179" t="str">
            <v>01130020401719</v>
          </cell>
        </row>
        <row r="180">
          <cell r="G180">
            <v>1818730</v>
          </cell>
          <cell r="H180" t="str">
            <v>01135220706</v>
          </cell>
        </row>
        <row r="181">
          <cell r="G181">
            <v>1818730</v>
          </cell>
          <cell r="H181" t="str">
            <v>01135220706500</v>
          </cell>
        </row>
        <row r="182">
          <cell r="G182">
            <v>101270</v>
          </cell>
          <cell r="H182" t="str">
            <v>01135220707</v>
          </cell>
        </row>
        <row r="183">
          <cell r="G183">
            <v>101270</v>
          </cell>
          <cell r="H183" t="str">
            <v>01135220707500</v>
          </cell>
        </row>
        <row r="184">
          <cell r="G184">
            <v>1030754</v>
          </cell>
          <cell r="H184" t="str">
            <v>04</v>
          </cell>
        </row>
        <row r="185">
          <cell r="G185">
            <v>1030754</v>
          </cell>
          <cell r="H185" t="str">
            <v>0409</v>
          </cell>
        </row>
        <row r="186">
          <cell r="G186">
            <v>1030754</v>
          </cell>
          <cell r="H186" t="str">
            <v>04090700400</v>
          </cell>
        </row>
        <row r="187">
          <cell r="G187">
            <v>1030754</v>
          </cell>
          <cell r="H187" t="str">
            <v>04090700400500</v>
          </cell>
        </row>
        <row r="188">
          <cell r="G188">
            <v>108663293.8</v>
          </cell>
          <cell r="H188" t="str">
            <v>05</v>
          </cell>
        </row>
        <row r="189">
          <cell r="G189">
            <v>27589978.61</v>
          </cell>
          <cell r="H189" t="str">
            <v>0501</v>
          </cell>
        </row>
        <row r="190">
          <cell r="G190">
            <v>1613503.54</v>
          </cell>
          <cell r="H190" t="str">
            <v>05011020199</v>
          </cell>
        </row>
        <row r="191">
          <cell r="G191">
            <v>1598055.8</v>
          </cell>
          <cell r="H191" t="str">
            <v>05011020199003</v>
          </cell>
        </row>
        <row r="192">
          <cell r="G192">
            <v>15447.74</v>
          </cell>
          <cell r="H192" t="str">
            <v>05011020199731</v>
          </cell>
        </row>
        <row r="193">
          <cell r="G193">
            <v>700000</v>
          </cell>
          <cell r="H193" t="str">
            <v>05013500299</v>
          </cell>
        </row>
        <row r="194">
          <cell r="G194">
            <v>700000</v>
          </cell>
          <cell r="H194" t="str">
            <v>05013500299500</v>
          </cell>
        </row>
        <row r="195">
          <cell r="G195">
            <v>8415000</v>
          </cell>
          <cell r="H195" t="str">
            <v>05015224401</v>
          </cell>
        </row>
        <row r="196">
          <cell r="G196">
            <v>8415000</v>
          </cell>
          <cell r="H196" t="str">
            <v>05015224401003</v>
          </cell>
        </row>
        <row r="197">
          <cell r="G197">
            <v>1524400</v>
          </cell>
          <cell r="H197" t="str">
            <v>05015229400</v>
          </cell>
        </row>
        <row r="198">
          <cell r="G198">
            <v>1524400</v>
          </cell>
          <cell r="H198" t="str">
            <v>05015229400003</v>
          </cell>
        </row>
        <row r="199">
          <cell r="G199">
            <v>3797431.07</v>
          </cell>
          <cell r="H199" t="str">
            <v>05015229402</v>
          </cell>
        </row>
        <row r="200">
          <cell r="G200">
            <v>3797431.07</v>
          </cell>
          <cell r="H200" t="str">
            <v>05015229402003</v>
          </cell>
        </row>
        <row r="201">
          <cell r="G201">
            <v>1539644</v>
          </cell>
          <cell r="H201" t="str">
            <v>05017950191</v>
          </cell>
        </row>
        <row r="202">
          <cell r="G202">
            <v>1539644</v>
          </cell>
          <cell r="H202" t="str">
            <v>05017950191714</v>
          </cell>
        </row>
        <row r="203">
          <cell r="G203">
            <v>10000000</v>
          </cell>
          <cell r="H203" t="str">
            <v>05017950192</v>
          </cell>
        </row>
        <row r="204">
          <cell r="G204">
            <v>10000000</v>
          </cell>
          <cell r="H204" t="str">
            <v>05017950192716</v>
          </cell>
        </row>
        <row r="205">
          <cell r="G205">
            <v>60412131.16</v>
          </cell>
          <cell r="H205" t="str">
            <v>0502</v>
          </cell>
        </row>
        <row r="206">
          <cell r="G206">
            <v>15000000</v>
          </cell>
          <cell r="H206" t="str">
            <v>05020700400</v>
          </cell>
        </row>
        <row r="207">
          <cell r="G207">
            <v>15000000</v>
          </cell>
          <cell r="H207" t="str">
            <v>05020700400500</v>
          </cell>
        </row>
        <row r="208">
          <cell r="G208">
            <v>1555927.8</v>
          </cell>
          <cell r="H208" t="str">
            <v>05020700500</v>
          </cell>
        </row>
        <row r="209">
          <cell r="G209">
            <v>1555927.8</v>
          </cell>
          <cell r="H209" t="str">
            <v>05020700500500</v>
          </cell>
        </row>
        <row r="210">
          <cell r="G210">
            <v>3285500</v>
          </cell>
          <cell r="H210" t="str">
            <v>05021020101</v>
          </cell>
        </row>
        <row r="211">
          <cell r="G211">
            <v>3285500</v>
          </cell>
          <cell r="H211" t="str">
            <v>05021020101772</v>
          </cell>
        </row>
        <row r="212">
          <cell r="G212">
            <v>32031361</v>
          </cell>
          <cell r="H212" t="str">
            <v>05023510599</v>
          </cell>
        </row>
        <row r="213">
          <cell r="G213">
            <v>32030786</v>
          </cell>
          <cell r="H213" t="str">
            <v>05023510599500</v>
          </cell>
        </row>
        <row r="214">
          <cell r="G214">
            <v>575</v>
          </cell>
          <cell r="H214" t="str">
            <v>05023510599775</v>
          </cell>
        </row>
        <row r="215">
          <cell r="G215">
            <v>5300000</v>
          </cell>
          <cell r="H215" t="str">
            <v>05025225103</v>
          </cell>
        </row>
        <row r="216">
          <cell r="G216">
            <v>5300000</v>
          </cell>
          <cell r="H216" t="str">
            <v>05025225103500</v>
          </cell>
        </row>
        <row r="217">
          <cell r="G217">
            <v>575000</v>
          </cell>
          <cell r="H217" t="str">
            <v>05025225108</v>
          </cell>
        </row>
        <row r="218">
          <cell r="G218">
            <v>575000</v>
          </cell>
          <cell r="H218" t="str">
            <v>05025225108500</v>
          </cell>
        </row>
        <row r="219">
          <cell r="G219">
            <v>2637962.73</v>
          </cell>
          <cell r="H219" t="str">
            <v>05025226202</v>
          </cell>
        </row>
        <row r="220">
          <cell r="G220">
            <v>2637962.73</v>
          </cell>
          <cell r="H220" t="str">
            <v>05025226202500</v>
          </cell>
        </row>
        <row r="221">
          <cell r="G221">
            <v>26379.63</v>
          </cell>
          <cell r="H221" t="str">
            <v>05027950182</v>
          </cell>
        </row>
        <row r="222">
          <cell r="G222">
            <v>26379.63</v>
          </cell>
          <cell r="H222" t="str">
            <v>05027950182500</v>
          </cell>
        </row>
        <row r="223">
          <cell r="G223">
            <v>20661184.03</v>
          </cell>
          <cell r="H223" t="str">
            <v>0505</v>
          </cell>
        </row>
        <row r="224">
          <cell r="G224">
            <v>3154000</v>
          </cell>
          <cell r="H224" t="str">
            <v>05050029900</v>
          </cell>
        </row>
        <row r="225">
          <cell r="G225">
            <v>3154000</v>
          </cell>
          <cell r="H225" t="str">
            <v>05050029900001</v>
          </cell>
        </row>
        <row r="226">
          <cell r="G226">
            <v>58645.13</v>
          </cell>
          <cell r="H226" t="str">
            <v>05050923401</v>
          </cell>
        </row>
        <row r="227">
          <cell r="G227">
            <v>58645.13</v>
          </cell>
          <cell r="H227" t="str">
            <v>05050923401500</v>
          </cell>
        </row>
        <row r="228">
          <cell r="G228">
            <v>1178296.63</v>
          </cell>
          <cell r="H228" t="str">
            <v>05051020101</v>
          </cell>
        </row>
        <row r="229">
          <cell r="G229">
            <v>1178296.63</v>
          </cell>
          <cell r="H229" t="str">
            <v>05051020101781</v>
          </cell>
        </row>
        <row r="230">
          <cell r="G230">
            <v>95000</v>
          </cell>
          <cell r="H230" t="str">
            <v>05053510599</v>
          </cell>
        </row>
        <row r="231">
          <cell r="G231">
            <v>95000</v>
          </cell>
          <cell r="H231" t="str">
            <v>05053510599781</v>
          </cell>
        </row>
        <row r="232">
          <cell r="G232">
            <v>16175242.27</v>
          </cell>
          <cell r="H232" t="str">
            <v>05055226001</v>
          </cell>
        </row>
        <row r="233">
          <cell r="G233">
            <v>16175242.27</v>
          </cell>
          <cell r="H233" t="str">
            <v>05055226001500</v>
          </cell>
        </row>
        <row r="234">
          <cell r="G234">
            <v>3713300</v>
          </cell>
          <cell r="H234" t="str">
            <v>06</v>
          </cell>
        </row>
        <row r="235">
          <cell r="G235">
            <v>3713300</v>
          </cell>
          <cell r="H235" t="str">
            <v>0603</v>
          </cell>
        </row>
        <row r="236">
          <cell r="G236">
            <v>3673300</v>
          </cell>
          <cell r="H236" t="str">
            <v>06035220801</v>
          </cell>
        </row>
        <row r="237">
          <cell r="G237">
            <v>3673300</v>
          </cell>
          <cell r="H237" t="str">
            <v>06035220801500</v>
          </cell>
        </row>
        <row r="238">
          <cell r="G238">
            <v>40000</v>
          </cell>
          <cell r="H238" t="str">
            <v>06037950194</v>
          </cell>
        </row>
        <row r="239">
          <cell r="G239">
            <v>40000</v>
          </cell>
          <cell r="H239" t="str">
            <v>06037950194717</v>
          </cell>
        </row>
        <row r="240">
          <cell r="G240">
            <v>4437679</v>
          </cell>
          <cell r="H240" t="str">
            <v>07</v>
          </cell>
        </row>
        <row r="241">
          <cell r="G241">
            <v>4437679</v>
          </cell>
          <cell r="H241" t="str">
            <v>0702</v>
          </cell>
        </row>
        <row r="242">
          <cell r="G242">
            <v>1178879</v>
          </cell>
          <cell r="H242" t="str">
            <v>07024219999</v>
          </cell>
        </row>
        <row r="243">
          <cell r="G243">
            <v>1146000</v>
          </cell>
          <cell r="H243" t="str">
            <v>07024219999001</v>
          </cell>
        </row>
        <row r="244">
          <cell r="G244">
            <v>32879</v>
          </cell>
          <cell r="H244" t="str">
            <v>07024219999772</v>
          </cell>
        </row>
        <row r="245">
          <cell r="G245">
            <v>3258800</v>
          </cell>
          <cell r="H245" t="str">
            <v>07025225103</v>
          </cell>
        </row>
        <row r="246">
          <cell r="G246">
            <v>3258800</v>
          </cell>
          <cell r="H246" t="str">
            <v>07025225103500</v>
          </cell>
        </row>
        <row r="247">
          <cell r="G247">
            <v>2400000</v>
          </cell>
          <cell r="H247" t="str">
            <v>08</v>
          </cell>
        </row>
        <row r="248">
          <cell r="G248">
            <v>2400000</v>
          </cell>
          <cell r="H248" t="str">
            <v>0801</v>
          </cell>
        </row>
        <row r="249">
          <cell r="G249">
            <v>2400000</v>
          </cell>
          <cell r="H249" t="str">
            <v>08014409999</v>
          </cell>
        </row>
        <row r="250">
          <cell r="G250">
            <v>2400000</v>
          </cell>
          <cell r="H250" t="str">
            <v>08014409999001</v>
          </cell>
        </row>
        <row r="251">
          <cell r="G251">
            <v>332702391.02</v>
          </cell>
          <cell r="H251" t="str">
            <v/>
          </cell>
        </row>
        <row r="252">
          <cell r="G252">
            <v>841000</v>
          </cell>
          <cell r="H252" t="str">
            <v>01</v>
          </cell>
        </row>
        <row r="253">
          <cell r="G253">
            <v>841000</v>
          </cell>
          <cell r="H253" t="str">
            <v>0113</v>
          </cell>
        </row>
        <row r="254">
          <cell r="G254">
            <v>841000</v>
          </cell>
          <cell r="H254" t="str">
            <v>01130029900</v>
          </cell>
        </row>
        <row r="255">
          <cell r="G255">
            <v>841000</v>
          </cell>
          <cell r="H255" t="str">
            <v>01130029900001</v>
          </cell>
        </row>
        <row r="256">
          <cell r="G256">
            <v>140331.38</v>
          </cell>
          <cell r="H256" t="str">
            <v>07</v>
          </cell>
        </row>
        <row r="257">
          <cell r="G257">
            <v>140331.38</v>
          </cell>
          <cell r="H257" t="str">
            <v>0707</v>
          </cell>
        </row>
        <row r="258">
          <cell r="G258">
            <v>140331.38</v>
          </cell>
          <cell r="H258" t="str">
            <v>07077950178</v>
          </cell>
        </row>
        <row r="259">
          <cell r="G259">
            <v>140331.38</v>
          </cell>
          <cell r="H259" t="str">
            <v>07077950178447</v>
          </cell>
        </row>
        <row r="260">
          <cell r="G260">
            <v>331721059.64</v>
          </cell>
          <cell r="H260" t="str">
            <v>10</v>
          </cell>
        </row>
        <row r="261">
          <cell r="G261">
            <v>31739960</v>
          </cell>
          <cell r="H261" t="str">
            <v>1002</v>
          </cell>
        </row>
        <row r="262">
          <cell r="G262">
            <v>52360</v>
          </cell>
          <cell r="H262" t="str">
            <v>10027950185</v>
          </cell>
        </row>
        <row r="263">
          <cell r="G263">
            <v>17472</v>
          </cell>
          <cell r="H263" t="str">
            <v>10027950185651</v>
          </cell>
        </row>
        <row r="264">
          <cell r="G264">
            <v>10800</v>
          </cell>
          <cell r="H264" t="str">
            <v>10027950185652</v>
          </cell>
        </row>
        <row r="265">
          <cell r="G265">
            <v>24088</v>
          </cell>
          <cell r="H265" t="str">
            <v>10027950185699</v>
          </cell>
        </row>
        <row r="266">
          <cell r="G266">
            <v>31687600</v>
          </cell>
          <cell r="H266" t="str">
            <v>10029210261</v>
          </cell>
        </row>
        <row r="267">
          <cell r="G267">
            <v>31687600</v>
          </cell>
          <cell r="H267" t="str">
            <v>10029210261610</v>
          </cell>
        </row>
        <row r="268">
          <cell r="G268">
            <v>243587879.64</v>
          </cell>
          <cell r="H268" t="str">
            <v>1003</v>
          </cell>
        </row>
        <row r="269">
          <cell r="G269">
            <v>30531</v>
          </cell>
          <cell r="H269" t="str">
            <v>10030700500</v>
          </cell>
        </row>
        <row r="270">
          <cell r="G270">
            <v>30531</v>
          </cell>
          <cell r="H270" t="str">
            <v>10030700500068</v>
          </cell>
        </row>
        <row r="271">
          <cell r="G271">
            <v>66828</v>
          </cell>
          <cell r="H271" t="str">
            <v>10035052901</v>
          </cell>
        </row>
        <row r="272">
          <cell r="G272">
            <v>66828</v>
          </cell>
          <cell r="H272" t="str">
            <v>10035052901005</v>
          </cell>
        </row>
        <row r="273">
          <cell r="G273">
            <v>7400</v>
          </cell>
          <cell r="H273" t="str">
            <v>10035054500</v>
          </cell>
        </row>
        <row r="274">
          <cell r="G274">
            <v>7400</v>
          </cell>
          <cell r="H274" t="str">
            <v>10035054500005</v>
          </cell>
        </row>
        <row r="275">
          <cell r="G275">
            <v>214997</v>
          </cell>
          <cell r="H275" t="str">
            <v>10035054681</v>
          </cell>
        </row>
        <row r="276">
          <cell r="G276">
            <v>214997</v>
          </cell>
          <cell r="H276" t="str">
            <v>10035054681005</v>
          </cell>
        </row>
        <row r="277">
          <cell r="G277">
            <v>1613970</v>
          </cell>
          <cell r="H277" t="str">
            <v>10035054682</v>
          </cell>
        </row>
        <row r="278">
          <cell r="G278">
            <v>1613970</v>
          </cell>
          <cell r="H278" t="str">
            <v>10035054682005</v>
          </cell>
        </row>
        <row r="279">
          <cell r="G279">
            <v>27260933</v>
          </cell>
          <cell r="H279" t="str">
            <v>10035054683</v>
          </cell>
        </row>
        <row r="280">
          <cell r="G280">
            <v>27260933</v>
          </cell>
          <cell r="H280" t="str">
            <v>10035054683005</v>
          </cell>
        </row>
        <row r="281">
          <cell r="G281">
            <v>22360050</v>
          </cell>
          <cell r="H281" t="str">
            <v>10035055301</v>
          </cell>
        </row>
        <row r="282">
          <cell r="G282">
            <v>22360050</v>
          </cell>
          <cell r="H282" t="str">
            <v>10035055301005</v>
          </cell>
        </row>
        <row r="283">
          <cell r="G283">
            <v>209800</v>
          </cell>
          <cell r="H283" t="str">
            <v>10035055302</v>
          </cell>
        </row>
        <row r="284">
          <cell r="G284">
            <v>209800</v>
          </cell>
          <cell r="H284" t="str">
            <v>10035055302005</v>
          </cell>
        </row>
        <row r="285">
          <cell r="G285">
            <v>1293100</v>
          </cell>
          <cell r="H285" t="str">
            <v>10035056005</v>
          </cell>
        </row>
        <row r="286">
          <cell r="G286">
            <v>1293100</v>
          </cell>
          <cell r="H286" t="str">
            <v>10035056005005</v>
          </cell>
        </row>
        <row r="287">
          <cell r="G287">
            <v>77000</v>
          </cell>
          <cell r="H287" t="str">
            <v>10035056011</v>
          </cell>
        </row>
        <row r="288">
          <cell r="G288">
            <v>77000</v>
          </cell>
          <cell r="H288" t="str">
            <v>10035056011005</v>
          </cell>
        </row>
        <row r="289">
          <cell r="G289">
            <v>3237337.01</v>
          </cell>
          <cell r="H289" t="str">
            <v>10035056012</v>
          </cell>
        </row>
        <row r="290">
          <cell r="G290">
            <v>3237337.01</v>
          </cell>
          <cell r="H290" t="str">
            <v>10035056012005</v>
          </cell>
        </row>
        <row r="291">
          <cell r="G291">
            <v>19900</v>
          </cell>
          <cell r="H291" t="str">
            <v>10035056026</v>
          </cell>
        </row>
        <row r="292">
          <cell r="G292">
            <v>19900</v>
          </cell>
          <cell r="H292" t="str">
            <v>10035056026005</v>
          </cell>
        </row>
        <row r="293">
          <cell r="G293">
            <v>46049127.99</v>
          </cell>
          <cell r="H293" t="str">
            <v>10035056503</v>
          </cell>
        </row>
        <row r="294">
          <cell r="G294">
            <v>46049127.99</v>
          </cell>
          <cell r="H294" t="str">
            <v>10035056503005</v>
          </cell>
        </row>
        <row r="295">
          <cell r="G295">
            <v>49747700</v>
          </cell>
          <cell r="H295" t="str">
            <v>10035056504</v>
          </cell>
        </row>
        <row r="296">
          <cell r="G296">
            <v>49747700</v>
          </cell>
          <cell r="H296" t="str">
            <v>10035056504005</v>
          </cell>
        </row>
        <row r="297">
          <cell r="G297">
            <v>621606</v>
          </cell>
          <cell r="H297" t="str">
            <v>10035056505</v>
          </cell>
        </row>
        <row r="298">
          <cell r="G298">
            <v>621606</v>
          </cell>
          <cell r="H298" t="str">
            <v>10035056505005</v>
          </cell>
        </row>
        <row r="299">
          <cell r="G299">
            <v>773488</v>
          </cell>
          <cell r="H299" t="str">
            <v>10035056511</v>
          </cell>
        </row>
        <row r="300">
          <cell r="G300">
            <v>773488</v>
          </cell>
          <cell r="H300" t="str">
            <v>10035056511005</v>
          </cell>
        </row>
        <row r="301">
          <cell r="G301">
            <v>15118500</v>
          </cell>
          <cell r="H301" t="str">
            <v>10035056610</v>
          </cell>
        </row>
        <row r="302">
          <cell r="G302">
            <v>15118500</v>
          </cell>
          <cell r="H302" t="str">
            <v>10035056610005</v>
          </cell>
        </row>
        <row r="303">
          <cell r="G303">
            <v>214380</v>
          </cell>
          <cell r="H303" t="str">
            <v>10035056618</v>
          </cell>
        </row>
        <row r="304">
          <cell r="G304">
            <v>214380</v>
          </cell>
          <cell r="H304" t="str">
            <v>10035056618005</v>
          </cell>
        </row>
        <row r="305">
          <cell r="G305">
            <v>147566.8</v>
          </cell>
          <cell r="H305" t="str">
            <v>10035056619</v>
          </cell>
        </row>
        <row r="306">
          <cell r="G306">
            <v>147566.8</v>
          </cell>
          <cell r="H306" t="str">
            <v>10035056619005</v>
          </cell>
        </row>
        <row r="307">
          <cell r="G307">
            <v>5394.4</v>
          </cell>
          <cell r="H307" t="str">
            <v>10035056620</v>
          </cell>
        </row>
        <row r="308">
          <cell r="G308">
            <v>5394.4</v>
          </cell>
          <cell r="H308" t="str">
            <v>10035056620005</v>
          </cell>
        </row>
        <row r="309">
          <cell r="G309">
            <v>224638.8</v>
          </cell>
          <cell r="H309" t="str">
            <v>10035056621</v>
          </cell>
        </row>
        <row r="310">
          <cell r="G310">
            <v>224638.8</v>
          </cell>
          <cell r="H310" t="str">
            <v>10035056621005</v>
          </cell>
        </row>
        <row r="311">
          <cell r="G311">
            <v>15341000</v>
          </cell>
          <cell r="H311" t="str">
            <v>10035056622</v>
          </cell>
        </row>
        <row r="312">
          <cell r="G312">
            <v>15341000</v>
          </cell>
          <cell r="H312" t="str">
            <v>10035056622005</v>
          </cell>
        </row>
        <row r="313">
          <cell r="G313">
            <v>246150</v>
          </cell>
          <cell r="H313" t="str">
            <v>10035056623</v>
          </cell>
        </row>
        <row r="314">
          <cell r="G314">
            <v>246150</v>
          </cell>
          <cell r="H314" t="str">
            <v>10035056623005</v>
          </cell>
        </row>
        <row r="315">
          <cell r="G315">
            <v>233200</v>
          </cell>
          <cell r="H315" t="str">
            <v>10035056624</v>
          </cell>
        </row>
        <row r="316">
          <cell r="G316">
            <v>233200</v>
          </cell>
          <cell r="H316" t="str">
            <v>10035056624005</v>
          </cell>
        </row>
        <row r="317">
          <cell r="G317">
            <v>6700</v>
          </cell>
          <cell r="H317" t="str">
            <v>10035056625</v>
          </cell>
        </row>
        <row r="318">
          <cell r="G318">
            <v>6700</v>
          </cell>
          <cell r="H318" t="str">
            <v>10035056625005</v>
          </cell>
        </row>
        <row r="319">
          <cell r="G319">
            <v>9295920</v>
          </cell>
          <cell r="H319" t="str">
            <v>10035056627</v>
          </cell>
        </row>
        <row r="320">
          <cell r="G320">
            <v>9295920</v>
          </cell>
          <cell r="H320" t="str">
            <v>10035056627005</v>
          </cell>
        </row>
        <row r="321">
          <cell r="G321">
            <v>304199</v>
          </cell>
          <cell r="H321" t="str">
            <v>10035056701</v>
          </cell>
        </row>
        <row r="322">
          <cell r="G322">
            <v>304199</v>
          </cell>
          <cell r="H322" t="str">
            <v>10035056701005</v>
          </cell>
        </row>
        <row r="323">
          <cell r="G323">
            <v>4594</v>
          </cell>
          <cell r="H323" t="str">
            <v>10035056702</v>
          </cell>
        </row>
        <row r="324">
          <cell r="G324">
            <v>4594</v>
          </cell>
          <cell r="H324" t="str">
            <v>10035056702005</v>
          </cell>
        </row>
        <row r="325">
          <cell r="G325">
            <v>37935641</v>
          </cell>
          <cell r="H325" t="str">
            <v>10035056801</v>
          </cell>
        </row>
        <row r="326">
          <cell r="G326">
            <v>37935641</v>
          </cell>
          <cell r="H326" t="str">
            <v>10035056801005</v>
          </cell>
        </row>
        <row r="327">
          <cell r="G327">
            <v>551610</v>
          </cell>
          <cell r="H327" t="str">
            <v>10035056802</v>
          </cell>
        </row>
        <row r="328">
          <cell r="G328">
            <v>551610</v>
          </cell>
          <cell r="H328" t="str">
            <v>10035056802005</v>
          </cell>
        </row>
        <row r="329">
          <cell r="G329">
            <v>291700</v>
          </cell>
          <cell r="H329" t="str">
            <v>10035057001</v>
          </cell>
        </row>
        <row r="330">
          <cell r="G330">
            <v>291700</v>
          </cell>
          <cell r="H330" t="str">
            <v>10035057001005</v>
          </cell>
        </row>
        <row r="331">
          <cell r="G331">
            <v>1744686</v>
          </cell>
          <cell r="H331" t="str">
            <v>10035057805</v>
          </cell>
        </row>
        <row r="332">
          <cell r="G332">
            <v>1744686</v>
          </cell>
          <cell r="H332" t="str">
            <v>10035057805005</v>
          </cell>
        </row>
        <row r="333">
          <cell r="G333">
            <v>724300</v>
          </cell>
          <cell r="H333" t="str">
            <v>10035057806</v>
          </cell>
        </row>
        <row r="334">
          <cell r="G334">
            <v>724300</v>
          </cell>
          <cell r="H334" t="str">
            <v>10035057806005</v>
          </cell>
        </row>
        <row r="335">
          <cell r="G335">
            <v>1600</v>
          </cell>
          <cell r="H335" t="str">
            <v>10035057808</v>
          </cell>
        </row>
        <row r="336">
          <cell r="G336">
            <v>1600</v>
          </cell>
          <cell r="H336" t="str">
            <v>10035057808005</v>
          </cell>
        </row>
        <row r="337">
          <cell r="G337">
            <v>37800</v>
          </cell>
          <cell r="H337" t="str">
            <v>10035057809</v>
          </cell>
        </row>
        <row r="338">
          <cell r="G338">
            <v>37800</v>
          </cell>
          <cell r="H338" t="str">
            <v>10035057809005</v>
          </cell>
        </row>
        <row r="339">
          <cell r="G339">
            <v>447229.68</v>
          </cell>
          <cell r="H339" t="str">
            <v>10035057810</v>
          </cell>
        </row>
        <row r="340">
          <cell r="G340">
            <v>447229.68</v>
          </cell>
          <cell r="H340" t="str">
            <v>10035057810005</v>
          </cell>
        </row>
        <row r="341">
          <cell r="G341">
            <v>585650</v>
          </cell>
          <cell r="H341" t="str">
            <v>10035057811</v>
          </cell>
        </row>
        <row r="342">
          <cell r="G342">
            <v>585650</v>
          </cell>
          <cell r="H342" t="str">
            <v>10035057811005</v>
          </cell>
        </row>
        <row r="343">
          <cell r="G343">
            <v>129500</v>
          </cell>
          <cell r="H343" t="str">
            <v>10035057904</v>
          </cell>
        </row>
        <row r="344">
          <cell r="G344">
            <v>129500</v>
          </cell>
          <cell r="H344" t="str">
            <v>10035057904005</v>
          </cell>
        </row>
        <row r="345">
          <cell r="G345">
            <v>26317.96</v>
          </cell>
          <cell r="H345" t="str">
            <v>10035057907</v>
          </cell>
        </row>
        <row r="346">
          <cell r="G346">
            <v>26317.96</v>
          </cell>
          <cell r="H346" t="str">
            <v>10035057907005</v>
          </cell>
        </row>
        <row r="347">
          <cell r="G347">
            <v>1441000</v>
          </cell>
          <cell r="H347" t="str">
            <v>10035057909</v>
          </cell>
        </row>
        <row r="348">
          <cell r="G348">
            <v>1441000</v>
          </cell>
          <cell r="H348" t="str">
            <v>10035057909005</v>
          </cell>
        </row>
        <row r="349">
          <cell r="G349">
            <v>415318</v>
          </cell>
          <cell r="H349" t="str">
            <v>10035057911</v>
          </cell>
        </row>
        <row r="350">
          <cell r="G350">
            <v>415318</v>
          </cell>
          <cell r="H350" t="str">
            <v>10035057911005</v>
          </cell>
        </row>
        <row r="351">
          <cell r="G351">
            <v>567580</v>
          </cell>
          <cell r="H351" t="str">
            <v>10035059101</v>
          </cell>
        </row>
        <row r="352">
          <cell r="G352">
            <v>567580</v>
          </cell>
          <cell r="H352" t="str">
            <v>10035059101005</v>
          </cell>
        </row>
        <row r="353">
          <cell r="G353">
            <v>271600</v>
          </cell>
          <cell r="H353" t="str">
            <v>10035059102</v>
          </cell>
        </row>
        <row r="354">
          <cell r="G354">
            <v>271600</v>
          </cell>
          <cell r="H354" t="str">
            <v>10035059102005</v>
          </cell>
        </row>
        <row r="355">
          <cell r="G355">
            <v>10890</v>
          </cell>
          <cell r="H355" t="str">
            <v>10035059103</v>
          </cell>
        </row>
        <row r="356">
          <cell r="G356">
            <v>10890</v>
          </cell>
          <cell r="H356" t="str">
            <v>10035059103005</v>
          </cell>
        </row>
        <row r="357">
          <cell r="G357">
            <v>520050</v>
          </cell>
          <cell r="H357" t="str">
            <v>10035059801</v>
          </cell>
        </row>
        <row r="358">
          <cell r="G358">
            <v>520050</v>
          </cell>
          <cell r="H358" t="str">
            <v>10035059801005</v>
          </cell>
        </row>
        <row r="359">
          <cell r="G359">
            <v>7896</v>
          </cell>
          <cell r="H359" t="str">
            <v>10035059802</v>
          </cell>
        </row>
        <row r="360">
          <cell r="G360">
            <v>7896</v>
          </cell>
          <cell r="H360" t="str">
            <v>10035059802005</v>
          </cell>
        </row>
        <row r="361">
          <cell r="G361">
            <v>420000</v>
          </cell>
          <cell r="H361" t="str">
            <v>10035226805</v>
          </cell>
        </row>
        <row r="362">
          <cell r="G362">
            <v>420000</v>
          </cell>
          <cell r="H362" t="str">
            <v>10035226805068</v>
          </cell>
        </row>
        <row r="363">
          <cell r="G363">
            <v>7400</v>
          </cell>
          <cell r="H363" t="str">
            <v>10035226806</v>
          </cell>
        </row>
        <row r="364">
          <cell r="G364">
            <v>7400</v>
          </cell>
          <cell r="H364" t="str">
            <v>10035226806068</v>
          </cell>
        </row>
        <row r="365">
          <cell r="G365">
            <v>943100</v>
          </cell>
          <cell r="H365" t="str">
            <v>10035227101</v>
          </cell>
        </row>
        <row r="366">
          <cell r="G366">
            <v>943100</v>
          </cell>
          <cell r="H366" t="str">
            <v>10035227101068</v>
          </cell>
        </row>
        <row r="367">
          <cell r="G367">
            <v>235900</v>
          </cell>
          <cell r="H367" t="str">
            <v>10035227102</v>
          </cell>
        </row>
        <row r="368">
          <cell r="G368">
            <v>235900</v>
          </cell>
          <cell r="H368" t="str">
            <v>10035227102068</v>
          </cell>
        </row>
        <row r="369">
          <cell r="G369">
            <v>1497700</v>
          </cell>
          <cell r="H369" t="str">
            <v>10035227103</v>
          </cell>
        </row>
        <row r="370">
          <cell r="G370">
            <v>1497700</v>
          </cell>
          <cell r="H370" t="str">
            <v>10035227103068</v>
          </cell>
        </row>
        <row r="371">
          <cell r="G371">
            <v>47400</v>
          </cell>
          <cell r="H371" t="str">
            <v>10035227104</v>
          </cell>
        </row>
        <row r="372">
          <cell r="G372">
            <v>47400</v>
          </cell>
          <cell r="H372" t="str">
            <v>10035227104068</v>
          </cell>
        </row>
        <row r="373">
          <cell r="G373">
            <v>35039300</v>
          </cell>
          <cell r="H373" t="str">
            <v>1004</v>
          </cell>
        </row>
        <row r="374">
          <cell r="G374">
            <v>34656200</v>
          </cell>
          <cell r="H374" t="str">
            <v>10045227410</v>
          </cell>
        </row>
        <row r="375">
          <cell r="G375">
            <v>34656200</v>
          </cell>
          <cell r="H375" t="str">
            <v>10045227410068</v>
          </cell>
        </row>
        <row r="376">
          <cell r="G376">
            <v>383100</v>
          </cell>
          <cell r="H376" t="str">
            <v>10045227411</v>
          </cell>
        </row>
        <row r="377">
          <cell r="G377">
            <v>383100</v>
          </cell>
          <cell r="H377" t="str">
            <v>10045227411068</v>
          </cell>
        </row>
        <row r="378">
          <cell r="G378">
            <v>21353920</v>
          </cell>
          <cell r="H378" t="str">
            <v>1006</v>
          </cell>
        </row>
        <row r="379">
          <cell r="G379">
            <v>1747200</v>
          </cell>
          <cell r="H379" t="str">
            <v>10065227007</v>
          </cell>
        </row>
        <row r="380">
          <cell r="G380">
            <v>1747200</v>
          </cell>
          <cell r="H380" t="str">
            <v>10065227007699</v>
          </cell>
        </row>
        <row r="381">
          <cell r="G381">
            <v>882820</v>
          </cell>
          <cell r="H381" t="str">
            <v>10065227009</v>
          </cell>
        </row>
        <row r="382">
          <cell r="G382">
            <v>882820</v>
          </cell>
          <cell r="H382" t="str">
            <v>10065227009699</v>
          </cell>
        </row>
        <row r="383">
          <cell r="G383">
            <v>18723900</v>
          </cell>
          <cell r="H383" t="str">
            <v>10069210202</v>
          </cell>
        </row>
        <row r="384">
          <cell r="G384">
            <v>18723900</v>
          </cell>
          <cell r="H384" t="str">
            <v>10069210202500</v>
          </cell>
        </row>
        <row r="385">
          <cell r="G385">
            <v>127582587.9</v>
          </cell>
          <cell r="H385" t="str">
            <v/>
          </cell>
        </row>
        <row r="386">
          <cell r="G386">
            <v>29995163</v>
          </cell>
          <cell r="H386" t="str">
            <v>07</v>
          </cell>
        </row>
        <row r="387">
          <cell r="G387">
            <v>29995163</v>
          </cell>
          <cell r="H387" t="str">
            <v>0702</v>
          </cell>
        </row>
        <row r="388">
          <cell r="G388">
            <v>28088859.13</v>
          </cell>
          <cell r="H388" t="str">
            <v>07024239901</v>
          </cell>
        </row>
        <row r="389">
          <cell r="G389">
            <v>26718859.13</v>
          </cell>
          <cell r="H389" t="str">
            <v>07024239901610</v>
          </cell>
        </row>
        <row r="390">
          <cell r="G390">
            <v>270000</v>
          </cell>
          <cell r="H390" t="str">
            <v>07024239901694</v>
          </cell>
        </row>
        <row r="391">
          <cell r="G391">
            <v>1100000</v>
          </cell>
          <cell r="H391" t="str">
            <v>07024239901695</v>
          </cell>
        </row>
        <row r="392">
          <cell r="G392">
            <v>200000</v>
          </cell>
          <cell r="H392" t="str">
            <v>07024401601</v>
          </cell>
        </row>
        <row r="393">
          <cell r="G393">
            <v>200000</v>
          </cell>
          <cell r="H393" t="str">
            <v>07024401601699</v>
          </cell>
        </row>
        <row r="394">
          <cell r="G394">
            <v>100000</v>
          </cell>
          <cell r="H394" t="str">
            <v>07024401602</v>
          </cell>
        </row>
        <row r="395">
          <cell r="G395">
            <v>100000</v>
          </cell>
          <cell r="H395" t="str">
            <v>07024401602699</v>
          </cell>
        </row>
        <row r="396">
          <cell r="G396">
            <v>918353.87</v>
          </cell>
          <cell r="H396" t="str">
            <v>07025201501</v>
          </cell>
        </row>
        <row r="397">
          <cell r="G397">
            <v>918353.87</v>
          </cell>
          <cell r="H397" t="str">
            <v>07025201501610</v>
          </cell>
        </row>
        <row r="398">
          <cell r="G398">
            <v>323100</v>
          </cell>
          <cell r="H398" t="str">
            <v>07025220450</v>
          </cell>
        </row>
        <row r="399">
          <cell r="G399">
            <v>323100</v>
          </cell>
          <cell r="H399" t="str">
            <v>07025220450699</v>
          </cell>
        </row>
        <row r="400">
          <cell r="G400">
            <v>364850</v>
          </cell>
          <cell r="H400" t="str">
            <v>07027950143</v>
          </cell>
        </row>
        <row r="401">
          <cell r="G401">
            <v>6600</v>
          </cell>
          <cell r="H401" t="str">
            <v>07027950143628</v>
          </cell>
        </row>
        <row r="402">
          <cell r="G402">
            <v>358250</v>
          </cell>
          <cell r="H402" t="str">
            <v>07027950143699</v>
          </cell>
        </row>
        <row r="403">
          <cell r="G403">
            <v>97587424.9</v>
          </cell>
          <cell r="H403" t="str">
            <v>08</v>
          </cell>
        </row>
        <row r="404">
          <cell r="G404">
            <v>85916559.46</v>
          </cell>
          <cell r="H404" t="str">
            <v>0801</v>
          </cell>
        </row>
        <row r="405">
          <cell r="G405">
            <v>147180</v>
          </cell>
          <cell r="H405" t="str">
            <v>08014400200</v>
          </cell>
        </row>
        <row r="406">
          <cell r="G406">
            <v>147180</v>
          </cell>
          <cell r="H406" t="str">
            <v>08014400200699</v>
          </cell>
        </row>
        <row r="407">
          <cell r="G407">
            <v>144000</v>
          </cell>
          <cell r="H407" t="str">
            <v>08014400900</v>
          </cell>
        </row>
        <row r="408">
          <cell r="G408">
            <v>144000</v>
          </cell>
          <cell r="H408" t="str">
            <v>08014400900699</v>
          </cell>
        </row>
        <row r="409">
          <cell r="G409">
            <v>48450246.28</v>
          </cell>
          <cell r="H409" t="str">
            <v>08014409901</v>
          </cell>
        </row>
        <row r="410">
          <cell r="G410">
            <v>44066257.82</v>
          </cell>
          <cell r="H410" t="str">
            <v>08014409901610</v>
          </cell>
        </row>
        <row r="411">
          <cell r="G411">
            <v>1514</v>
          </cell>
          <cell r="H411" t="str">
            <v>08014409901683</v>
          </cell>
        </row>
        <row r="412">
          <cell r="G412">
            <v>542600</v>
          </cell>
          <cell r="H412" t="str">
            <v>08014409901694</v>
          </cell>
        </row>
        <row r="413">
          <cell r="G413">
            <v>3839874.46</v>
          </cell>
          <cell r="H413" t="str">
            <v>08014409901695</v>
          </cell>
        </row>
        <row r="414">
          <cell r="G414">
            <v>3467772.06</v>
          </cell>
          <cell r="H414" t="str">
            <v>08014419901</v>
          </cell>
        </row>
        <row r="415">
          <cell r="G415">
            <v>3437772.06</v>
          </cell>
          <cell r="H415" t="str">
            <v>08014419901610</v>
          </cell>
        </row>
        <row r="416">
          <cell r="G416">
            <v>30000</v>
          </cell>
          <cell r="H416" t="str">
            <v>08014419901694</v>
          </cell>
        </row>
        <row r="417">
          <cell r="G417">
            <v>24939227.67</v>
          </cell>
          <cell r="H417" t="str">
            <v>08014429901</v>
          </cell>
        </row>
        <row r="418">
          <cell r="G418">
            <v>24213871.67</v>
          </cell>
          <cell r="H418" t="str">
            <v>08014429901610</v>
          </cell>
        </row>
        <row r="419">
          <cell r="G419">
            <v>7456</v>
          </cell>
          <cell r="H419" t="str">
            <v>08014429901686</v>
          </cell>
        </row>
        <row r="420">
          <cell r="G420">
            <v>82884</v>
          </cell>
          <cell r="H420" t="str">
            <v>08014429901694</v>
          </cell>
        </row>
        <row r="421">
          <cell r="G421">
            <v>635016</v>
          </cell>
          <cell r="H421" t="str">
            <v>08014429901695</v>
          </cell>
        </row>
        <row r="422">
          <cell r="G422">
            <v>2619717.45</v>
          </cell>
          <cell r="H422" t="str">
            <v>08015201501</v>
          </cell>
        </row>
        <row r="423">
          <cell r="G423">
            <v>2619717.45</v>
          </cell>
          <cell r="H423" t="str">
            <v>08015201501610</v>
          </cell>
        </row>
        <row r="424">
          <cell r="G424">
            <v>201800</v>
          </cell>
          <cell r="H424" t="str">
            <v>08015220440</v>
          </cell>
        </row>
        <row r="425">
          <cell r="G425">
            <v>201800</v>
          </cell>
          <cell r="H425" t="str">
            <v>08015220440699</v>
          </cell>
        </row>
        <row r="426">
          <cell r="G426">
            <v>600000</v>
          </cell>
          <cell r="H426" t="str">
            <v>08015225101</v>
          </cell>
        </row>
        <row r="427">
          <cell r="G427">
            <v>600000</v>
          </cell>
          <cell r="H427" t="str">
            <v>08015225101699</v>
          </cell>
        </row>
        <row r="428">
          <cell r="G428">
            <v>733300</v>
          </cell>
          <cell r="H428" t="str">
            <v>08015225103</v>
          </cell>
        </row>
        <row r="429">
          <cell r="G429">
            <v>733300</v>
          </cell>
          <cell r="H429" t="str">
            <v>08015225103699</v>
          </cell>
        </row>
        <row r="430">
          <cell r="G430">
            <v>1683496</v>
          </cell>
          <cell r="H430" t="str">
            <v>08015225108</v>
          </cell>
        </row>
        <row r="431">
          <cell r="G431">
            <v>169496</v>
          </cell>
          <cell r="H431" t="str">
            <v>08015225108666</v>
          </cell>
        </row>
        <row r="432">
          <cell r="G432">
            <v>1514000</v>
          </cell>
          <cell r="H432" t="str">
            <v>08015225108699</v>
          </cell>
        </row>
        <row r="433">
          <cell r="G433">
            <v>176814</v>
          </cell>
          <cell r="H433" t="str">
            <v>08015226202</v>
          </cell>
        </row>
        <row r="434">
          <cell r="G434">
            <v>176814</v>
          </cell>
          <cell r="H434" t="str">
            <v>08015226202699</v>
          </cell>
        </row>
        <row r="435">
          <cell r="G435">
            <v>2474320</v>
          </cell>
          <cell r="H435" t="str">
            <v>08017950143</v>
          </cell>
        </row>
        <row r="436">
          <cell r="G436">
            <v>50450</v>
          </cell>
          <cell r="H436" t="str">
            <v>08017950143621</v>
          </cell>
        </row>
        <row r="437">
          <cell r="G437">
            <v>148</v>
          </cell>
          <cell r="H437" t="str">
            <v>08017950143692</v>
          </cell>
        </row>
        <row r="438">
          <cell r="G438">
            <v>20000</v>
          </cell>
          <cell r="H438" t="str">
            <v>08017950143694</v>
          </cell>
        </row>
        <row r="439">
          <cell r="G439">
            <v>2403722</v>
          </cell>
          <cell r="H439" t="str">
            <v>08017950143699</v>
          </cell>
        </row>
        <row r="440">
          <cell r="G440">
            <v>1786</v>
          </cell>
          <cell r="H440" t="str">
            <v>08017950182</v>
          </cell>
        </row>
        <row r="441">
          <cell r="G441">
            <v>1786</v>
          </cell>
          <cell r="H441" t="str">
            <v>08017950182699</v>
          </cell>
        </row>
        <row r="442">
          <cell r="G442">
            <v>276900</v>
          </cell>
          <cell r="H442" t="str">
            <v>08018600000</v>
          </cell>
        </row>
        <row r="443">
          <cell r="G443">
            <v>276900</v>
          </cell>
          <cell r="H443" t="str">
            <v>08018600000610</v>
          </cell>
        </row>
        <row r="444">
          <cell r="G444">
            <v>11670865.44</v>
          </cell>
          <cell r="H444" t="str">
            <v>0804</v>
          </cell>
        </row>
        <row r="445">
          <cell r="G445">
            <v>11541243.54</v>
          </cell>
          <cell r="H445" t="str">
            <v>08040029900</v>
          </cell>
        </row>
        <row r="446">
          <cell r="G446">
            <v>11541243.54</v>
          </cell>
          <cell r="H446" t="str">
            <v>08040029900001</v>
          </cell>
        </row>
        <row r="447">
          <cell r="G447">
            <v>84630</v>
          </cell>
          <cell r="H447" t="str">
            <v>08045201501</v>
          </cell>
        </row>
        <row r="448">
          <cell r="G448">
            <v>84630</v>
          </cell>
          <cell r="H448" t="str">
            <v>08045201501001</v>
          </cell>
        </row>
        <row r="449">
          <cell r="G449">
            <v>44991.9</v>
          </cell>
          <cell r="H449" t="str">
            <v>08047950176</v>
          </cell>
        </row>
        <row r="450">
          <cell r="G450">
            <v>44991.9</v>
          </cell>
          <cell r="H450" t="str">
            <v>08047950176023</v>
          </cell>
        </row>
        <row r="451">
          <cell r="G451">
            <v>21407189.14</v>
          </cell>
          <cell r="H451" t="str">
            <v/>
          </cell>
        </row>
        <row r="452">
          <cell r="G452">
            <v>4200809.62</v>
          </cell>
          <cell r="H452" t="str">
            <v>01</v>
          </cell>
        </row>
        <row r="453">
          <cell r="G453">
            <v>1100000</v>
          </cell>
          <cell r="H453" t="str">
            <v>0103</v>
          </cell>
        </row>
        <row r="454">
          <cell r="G454">
            <v>1100000</v>
          </cell>
          <cell r="H454" t="str">
            <v>01030020401</v>
          </cell>
        </row>
        <row r="455">
          <cell r="G455">
            <v>1100000</v>
          </cell>
          <cell r="H455" t="str">
            <v>01030020401500</v>
          </cell>
        </row>
        <row r="456">
          <cell r="G456">
            <v>58645.13</v>
          </cell>
          <cell r="H456" t="str">
            <v>0104</v>
          </cell>
        </row>
        <row r="457">
          <cell r="G457">
            <v>58645.13</v>
          </cell>
          <cell r="H457" t="str">
            <v>01040923401</v>
          </cell>
        </row>
        <row r="458">
          <cell r="G458">
            <v>58645.13</v>
          </cell>
          <cell r="H458" t="str">
            <v>01040923401500</v>
          </cell>
        </row>
        <row r="459">
          <cell r="G459">
            <v>3042164.49</v>
          </cell>
          <cell r="H459" t="str">
            <v>0113</v>
          </cell>
        </row>
        <row r="460">
          <cell r="G460">
            <v>2364164.49</v>
          </cell>
          <cell r="H460" t="str">
            <v>01130900203</v>
          </cell>
        </row>
        <row r="461">
          <cell r="G461">
            <v>2364164.49</v>
          </cell>
          <cell r="H461" t="str">
            <v>01130900203500</v>
          </cell>
        </row>
        <row r="462">
          <cell r="G462">
            <v>98000</v>
          </cell>
          <cell r="H462" t="str">
            <v>01130920300</v>
          </cell>
        </row>
        <row r="463">
          <cell r="G463">
            <v>98000</v>
          </cell>
          <cell r="H463" t="str">
            <v>01130920300500</v>
          </cell>
        </row>
        <row r="464">
          <cell r="G464">
            <v>580000</v>
          </cell>
          <cell r="H464" t="str">
            <v>01137950175</v>
          </cell>
        </row>
        <row r="465">
          <cell r="G465">
            <v>580000</v>
          </cell>
          <cell r="H465" t="str">
            <v>01137950175500</v>
          </cell>
        </row>
        <row r="466">
          <cell r="G466">
            <v>8216560</v>
          </cell>
          <cell r="H466" t="str">
            <v>04</v>
          </cell>
        </row>
        <row r="467">
          <cell r="G467">
            <v>8216560</v>
          </cell>
          <cell r="H467" t="str">
            <v>0412</v>
          </cell>
        </row>
        <row r="468">
          <cell r="G468">
            <v>525000</v>
          </cell>
          <cell r="H468" t="str">
            <v>04123400300</v>
          </cell>
        </row>
        <row r="469">
          <cell r="G469">
            <v>525000</v>
          </cell>
          <cell r="H469" t="str">
            <v>04123400300500</v>
          </cell>
        </row>
        <row r="470">
          <cell r="G470">
            <v>7636000</v>
          </cell>
          <cell r="H470" t="str">
            <v>04125222400</v>
          </cell>
        </row>
        <row r="471">
          <cell r="G471">
            <v>7636000</v>
          </cell>
          <cell r="H471" t="str">
            <v>04125222400500</v>
          </cell>
        </row>
        <row r="472">
          <cell r="G472">
            <v>55560</v>
          </cell>
          <cell r="H472" t="str">
            <v>04127950132</v>
          </cell>
        </row>
        <row r="473">
          <cell r="G473">
            <v>55560</v>
          </cell>
          <cell r="H473" t="str">
            <v>04127950132704</v>
          </cell>
        </row>
        <row r="474">
          <cell r="G474">
            <v>4522706.08</v>
          </cell>
          <cell r="H474" t="str">
            <v>05</v>
          </cell>
        </row>
        <row r="475">
          <cell r="G475">
            <v>3452829.18</v>
          </cell>
          <cell r="H475" t="str">
            <v>0501</v>
          </cell>
        </row>
        <row r="476">
          <cell r="G476">
            <v>1200000</v>
          </cell>
          <cell r="H476" t="str">
            <v>05011020103</v>
          </cell>
        </row>
        <row r="477">
          <cell r="G477">
            <v>1200000</v>
          </cell>
          <cell r="H477" t="str">
            <v>05011020103003</v>
          </cell>
        </row>
        <row r="478">
          <cell r="G478">
            <v>110352</v>
          </cell>
          <cell r="H478" t="str">
            <v>05013500201</v>
          </cell>
        </row>
        <row r="479">
          <cell r="G479">
            <v>110352</v>
          </cell>
          <cell r="H479" t="str">
            <v>05013500201500</v>
          </cell>
        </row>
        <row r="480">
          <cell r="G480">
            <v>2142477.18</v>
          </cell>
          <cell r="H480" t="str">
            <v>05017950175</v>
          </cell>
        </row>
        <row r="481">
          <cell r="G481">
            <v>2142477.18</v>
          </cell>
          <cell r="H481" t="str">
            <v>05017950175003</v>
          </cell>
        </row>
        <row r="482">
          <cell r="G482">
            <v>1069876.9</v>
          </cell>
          <cell r="H482" t="str">
            <v>0502</v>
          </cell>
        </row>
        <row r="483">
          <cell r="G483">
            <v>1069876.9</v>
          </cell>
          <cell r="H483" t="str">
            <v>05023510501</v>
          </cell>
        </row>
        <row r="484">
          <cell r="G484">
            <v>1069876.9</v>
          </cell>
          <cell r="H484" t="str">
            <v>05023510501500</v>
          </cell>
        </row>
        <row r="485">
          <cell r="G485">
            <v>902000</v>
          </cell>
          <cell r="H485" t="str">
            <v>08</v>
          </cell>
        </row>
        <row r="486">
          <cell r="G486">
            <v>902000</v>
          </cell>
          <cell r="H486" t="str">
            <v>0801</v>
          </cell>
        </row>
        <row r="487">
          <cell r="G487">
            <v>902000</v>
          </cell>
          <cell r="H487" t="str">
            <v>08011020101</v>
          </cell>
        </row>
        <row r="488">
          <cell r="G488">
            <v>902000</v>
          </cell>
          <cell r="H488" t="str">
            <v>08011020101003</v>
          </cell>
        </row>
        <row r="489">
          <cell r="G489">
            <v>3565113.44</v>
          </cell>
          <cell r="H489" t="str">
            <v>10</v>
          </cell>
        </row>
        <row r="490">
          <cell r="G490">
            <v>3565113.44</v>
          </cell>
          <cell r="H490" t="str">
            <v>1003</v>
          </cell>
        </row>
        <row r="491">
          <cell r="G491">
            <v>466820.1</v>
          </cell>
          <cell r="H491" t="str">
            <v>10031008820</v>
          </cell>
        </row>
        <row r="492">
          <cell r="G492">
            <v>466820.1</v>
          </cell>
          <cell r="H492" t="str">
            <v>10031008820804</v>
          </cell>
        </row>
        <row r="493">
          <cell r="G493">
            <v>2230473.34</v>
          </cell>
          <cell r="H493" t="str">
            <v>10035223101</v>
          </cell>
        </row>
        <row r="494">
          <cell r="G494">
            <v>2230473.34</v>
          </cell>
          <cell r="H494" t="str">
            <v>10035223101804</v>
          </cell>
        </row>
        <row r="495">
          <cell r="G495">
            <v>867820</v>
          </cell>
          <cell r="H495" t="str">
            <v>10037950134</v>
          </cell>
        </row>
        <row r="496">
          <cell r="G496">
            <v>867820</v>
          </cell>
          <cell r="H496" t="str">
            <v>10037950134804</v>
          </cell>
        </row>
        <row r="497">
          <cell r="G497">
            <v>933229717.27</v>
          </cell>
          <cell r="H497" t="str">
            <v/>
          </cell>
        </row>
        <row r="498">
          <cell r="G498">
            <v>909380276.27</v>
          </cell>
          <cell r="H498" t="str">
            <v>07</v>
          </cell>
        </row>
        <row r="499">
          <cell r="G499">
            <v>250841247.25</v>
          </cell>
          <cell r="H499" t="str">
            <v>0701</v>
          </cell>
        </row>
        <row r="500">
          <cell r="G500">
            <v>205717874.52</v>
          </cell>
          <cell r="H500" t="str">
            <v>07014209901</v>
          </cell>
        </row>
        <row r="501">
          <cell r="G501">
            <v>205717178.52</v>
          </cell>
          <cell r="H501" t="str">
            <v>07014209901001</v>
          </cell>
        </row>
        <row r="502">
          <cell r="G502">
            <v>696</v>
          </cell>
          <cell r="H502" t="str">
            <v>07014209901775</v>
          </cell>
        </row>
        <row r="503">
          <cell r="G503">
            <v>9199700</v>
          </cell>
          <cell r="H503" t="str">
            <v>07014367500</v>
          </cell>
        </row>
        <row r="504">
          <cell r="G504">
            <v>9199700</v>
          </cell>
          <cell r="H504" t="str">
            <v>07014367500001</v>
          </cell>
        </row>
        <row r="505">
          <cell r="G505">
            <v>9200</v>
          </cell>
          <cell r="H505" t="str">
            <v>07014367502</v>
          </cell>
        </row>
        <row r="506">
          <cell r="G506">
            <v>9200</v>
          </cell>
          <cell r="H506" t="str">
            <v>07014367502708</v>
          </cell>
        </row>
        <row r="507">
          <cell r="G507">
            <v>10021087.73</v>
          </cell>
          <cell r="H507" t="str">
            <v>07015201501</v>
          </cell>
        </row>
        <row r="508">
          <cell r="G508">
            <v>10021087.73</v>
          </cell>
          <cell r="H508" t="str">
            <v>07015201501001</v>
          </cell>
        </row>
        <row r="509">
          <cell r="G509">
            <v>1833286</v>
          </cell>
          <cell r="H509" t="str">
            <v>07015225101</v>
          </cell>
        </row>
        <row r="510">
          <cell r="G510">
            <v>1833286</v>
          </cell>
          <cell r="H510" t="str">
            <v>07015225101001</v>
          </cell>
        </row>
        <row r="511">
          <cell r="G511">
            <v>140000</v>
          </cell>
          <cell r="H511" t="str">
            <v>07015225108</v>
          </cell>
        </row>
        <row r="512">
          <cell r="G512">
            <v>140000</v>
          </cell>
          <cell r="H512" t="str">
            <v>07015225108022</v>
          </cell>
        </row>
        <row r="513">
          <cell r="G513">
            <v>483713.01</v>
          </cell>
          <cell r="H513" t="str">
            <v>07015226202</v>
          </cell>
        </row>
        <row r="514">
          <cell r="G514">
            <v>483713.01</v>
          </cell>
          <cell r="H514" t="str">
            <v>07015226202022</v>
          </cell>
        </row>
        <row r="515">
          <cell r="G515">
            <v>19331800</v>
          </cell>
          <cell r="H515" t="str">
            <v>07015227403</v>
          </cell>
        </row>
        <row r="516">
          <cell r="G516">
            <v>19331800</v>
          </cell>
          <cell r="H516" t="str">
            <v>07015227403022</v>
          </cell>
        </row>
        <row r="517">
          <cell r="G517">
            <v>8500</v>
          </cell>
          <cell r="H517" t="str">
            <v>07017950158</v>
          </cell>
        </row>
        <row r="518">
          <cell r="G518">
            <v>8500</v>
          </cell>
          <cell r="H518" t="str">
            <v>07017950158022</v>
          </cell>
        </row>
        <row r="519">
          <cell r="G519">
            <v>30000</v>
          </cell>
          <cell r="H519" t="str">
            <v>07017950180</v>
          </cell>
        </row>
        <row r="520">
          <cell r="G520">
            <v>30000</v>
          </cell>
          <cell r="H520" t="str">
            <v>07017950180022</v>
          </cell>
        </row>
        <row r="521">
          <cell r="G521">
            <v>4885.99</v>
          </cell>
          <cell r="H521" t="str">
            <v>07017950182</v>
          </cell>
        </row>
        <row r="522">
          <cell r="G522">
            <v>4885.99</v>
          </cell>
          <cell r="H522" t="str">
            <v>07017950182022</v>
          </cell>
        </row>
        <row r="523">
          <cell r="G523">
            <v>4061200</v>
          </cell>
          <cell r="H523" t="str">
            <v>07017950188</v>
          </cell>
        </row>
        <row r="524">
          <cell r="G524">
            <v>2128000</v>
          </cell>
          <cell r="H524" t="str">
            <v>07017950188022</v>
          </cell>
        </row>
        <row r="525">
          <cell r="G525">
            <v>1933200</v>
          </cell>
          <cell r="H525" t="str">
            <v>07017950188721</v>
          </cell>
        </row>
        <row r="526">
          <cell r="G526">
            <v>609386678.12</v>
          </cell>
          <cell r="H526" t="str">
            <v>0702</v>
          </cell>
        </row>
        <row r="527">
          <cell r="G527">
            <v>129919273.17</v>
          </cell>
          <cell r="H527" t="str">
            <v>07024219901</v>
          </cell>
        </row>
        <row r="528">
          <cell r="G528">
            <v>119366396.91</v>
          </cell>
          <cell r="H528" t="str">
            <v>07024219901001</v>
          </cell>
        </row>
        <row r="529">
          <cell r="G529">
            <v>5840307.26</v>
          </cell>
          <cell r="H529" t="str">
            <v>07024219901610</v>
          </cell>
        </row>
        <row r="530">
          <cell r="G530">
            <v>23716</v>
          </cell>
          <cell r="H530" t="str">
            <v>07024219901689</v>
          </cell>
        </row>
        <row r="531">
          <cell r="G531">
            <v>67518</v>
          </cell>
          <cell r="H531" t="str">
            <v>07024219901722</v>
          </cell>
        </row>
        <row r="532">
          <cell r="G532">
            <v>2021120</v>
          </cell>
          <cell r="H532" t="str">
            <v>07024219901754</v>
          </cell>
        </row>
        <row r="533">
          <cell r="G533">
            <v>215</v>
          </cell>
          <cell r="H533" t="str">
            <v>07024219901775</v>
          </cell>
        </row>
        <row r="534">
          <cell r="G534">
            <v>2600000</v>
          </cell>
          <cell r="H534" t="str">
            <v>07024219901912</v>
          </cell>
        </row>
        <row r="535">
          <cell r="G535">
            <v>32526856.39</v>
          </cell>
          <cell r="H535" t="str">
            <v>07024239901</v>
          </cell>
        </row>
        <row r="536">
          <cell r="G536">
            <v>32310516.64</v>
          </cell>
          <cell r="H536" t="str">
            <v>07024239901001</v>
          </cell>
        </row>
        <row r="537">
          <cell r="G537">
            <v>150000</v>
          </cell>
          <cell r="H537" t="str">
            <v>07024239901907</v>
          </cell>
        </row>
        <row r="538">
          <cell r="G538">
            <v>66339.75</v>
          </cell>
          <cell r="H538" t="str">
            <v>07024239901912</v>
          </cell>
        </row>
        <row r="539">
          <cell r="G539">
            <v>9123400</v>
          </cell>
          <cell r="H539" t="str">
            <v>07024362100</v>
          </cell>
        </row>
        <row r="540">
          <cell r="G540">
            <v>6751800</v>
          </cell>
          <cell r="H540" t="str">
            <v>07024362100001</v>
          </cell>
        </row>
        <row r="541">
          <cell r="G541">
            <v>2371600</v>
          </cell>
          <cell r="H541" t="str">
            <v>07024362100699</v>
          </cell>
        </row>
        <row r="542">
          <cell r="G542">
            <v>8641300</v>
          </cell>
          <cell r="H542" t="str">
            <v>07025200901</v>
          </cell>
        </row>
        <row r="543">
          <cell r="G543">
            <v>8032404</v>
          </cell>
          <cell r="H543" t="str">
            <v>07025200901001</v>
          </cell>
        </row>
        <row r="544">
          <cell r="G544">
            <v>608896</v>
          </cell>
          <cell r="H544" t="str">
            <v>07025200901699</v>
          </cell>
        </row>
        <row r="545">
          <cell r="G545">
            <v>1868983.99</v>
          </cell>
          <cell r="H545" t="str">
            <v>07025201501</v>
          </cell>
        </row>
        <row r="546">
          <cell r="G546">
            <v>1864925.96</v>
          </cell>
          <cell r="H546" t="str">
            <v>07025201501001</v>
          </cell>
        </row>
        <row r="547">
          <cell r="G547">
            <v>4058.03</v>
          </cell>
          <cell r="H547" t="str">
            <v>07025201501610</v>
          </cell>
        </row>
        <row r="548">
          <cell r="G548">
            <v>20211200</v>
          </cell>
          <cell r="H548" t="str">
            <v>07025221302</v>
          </cell>
        </row>
        <row r="549">
          <cell r="G549">
            <v>20211200</v>
          </cell>
          <cell r="H549" t="str">
            <v>07025221302022</v>
          </cell>
        </row>
        <row r="550">
          <cell r="G550">
            <v>1363000</v>
          </cell>
          <cell r="H550" t="str">
            <v>07025221305</v>
          </cell>
        </row>
        <row r="551">
          <cell r="G551">
            <v>1363000</v>
          </cell>
          <cell r="H551" t="str">
            <v>07025221305022</v>
          </cell>
        </row>
        <row r="552">
          <cell r="G552">
            <v>215000</v>
          </cell>
          <cell r="H552" t="str">
            <v>07025225108</v>
          </cell>
        </row>
        <row r="553">
          <cell r="G553">
            <v>215000</v>
          </cell>
          <cell r="H553" t="str">
            <v>07025225108022</v>
          </cell>
        </row>
        <row r="554">
          <cell r="G554">
            <v>2066886.97</v>
          </cell>
          <cell r="H554" t="str">
            <v>07025226202</v>
          </cell>
        </row>
        <row r="555">
          <cell r="G555">
            <v>2066886.97</v>
          </cell>
          <cell r="H555" t="str">
            <v>07025226202022</v>
          </cell>
        </row>
        <row r="556">
          <cell r="G556">
            <v>500000</v>
          </cell>
          <cell r="H556" t="str">
            <v>07025226321</v>
          </cell>
        </row>
        <row r="557">
          <cell r="G557">
            <v>500000</v>
          </cell>
          <cell r="H557" t="str">
            <v>07025226321022</v>
          </cell>
        </row>
        <row r="558">
          <cell r="G558">
            <v>3055000</v>
          </cell>
          <cell r="H558" t="str">
            <v>07027950153</v>
          </cell>
        </row>
        <row r="559">
          <cell r="G559">
            <v>2718700</v>
          </cell>
          <cell r="H559" t="str">
            <v>07027950153022</v>
          </cell>
        </row>
        <row r="560">
          <cell r="G560">
            <v>200000</v>
          </cell>
          <cell r="H560" t="str">
            <v>07027950153699</v>
          </cell>
        </row>
        <row r="561">
          <cell r="G561">
            <v>136300</v>
          </cell>
          <cell r="H561" t="str">
            <v>07027950153755</v>
          </cell>
        </row>
        <row r="562">
          <cell r="G562">
            <v>108153</v>
          </cell>
          <cell r="H562" t="str">
            <v>07027950158</v>
          </cell>
        </row>
        <row r="563">
          <cell r="G563">
            <v>108153</v>
          </cell>
          <cell r="H563" t="str">
            <v>07027950158022</v>
          </cell>
        </row>
        <row r="564">
          <cell r="G564">
            <v>22495.95</v>
          </cell>
          <cell r="H564" t="str">
            <v>07027950176</v>
          </cell>
        </row>
        <row r="565">
          <cell r="G565">
            <v>22495.95</v>
          </cell>
          <cell r="H565" t="str">
            <v>07027950176022</v>
          </cell>
        </row>
        <row r="566">
          <cell r="G566">
            <v>1341401</v>
          </cell>
          <cell r="H566" t="str">
            <v>07027950180</v>
          </cell>
        </row>
        <row r="567">
          <cell r="G567">
            <v>1187601</v>
          </cell>
          <cell r="H567" t="str">
            <v>07027950180022</v>
          </cell>
        </row>
        <row r="568">
          <cell r="G568">
            <v>5000</v>
          </cell>
          <cell r="H568" t="str">
            <v>07027950180723</v>
          </cell>
        </row>
        <row r="569">
          <cell r="G569">
            <v>148800</v>
          </cell>
          <cell r="H569" t="str">
            <v>07027950180803</v>
          </cell>
        </row>
        <row r="570">
          <cell r="G570">
            <v>1120877.65</v>
          </cell>
          <cell r="H570" t="str">
            <v>07027950182</v>
          </cell>
        </row>
        <row r="571">
          <cell r="G571">
            <v>1020877.65</v>
          </cell>
          <cell r="H571" t="str">
            <v>07027950182022</v>
          </cell>
        </row>
        <row r="572">
          <cell r="G572">
            <v>100000</v>
          </cell>
          <cell r="H572" t="str">
            <v>07027950182699</v>
          </cell>
        </row>
        <row r="573">
          <cell r="G573">
            <v>397256500</v>
          </cell>
          <cell r="H573" t="str">
            <v>07029210212</v>
          </cell>
        </row>
        <row r="574">
          <cell r="G574">
            <v>375365891.58</v>
          </cell>
          <cell r="H574" t="str">
            <v>07029210212001</v>
          </cell>
        </row>
        <row r="575">
          <cell r="G575">
            <v>21423517.42</v>
          </cell>
          <cell r="H575" t="str">
            <v>07029210212610</v>
          </cell>
        </row>
        <row r="576">
          <cell r="G576">
            <v>467091</v>
          </cell>
          <cell r="H576" t="str">
            <v>07029210212694</v>
          </cell>
        </row>
        <row r="577">
          <cell r="G577">
            <v>46350</v>
          </cell>
          <cell r="H577" t="str">
            <v>07029210254</v>
          </cell>
        </row>
        <row r="578">
          <cell r="G578">
            <v>46350</v>
          </cell>
          <cell r="H578" t="str">
            <v>07029210254500</v>
          </cell>
        </row>
        <row r="579">
          <cell r="G579">
            <v>10177420.25</v>
          </cell>
          <cell r="H579" t="str">
            <v>0707</v>
          </cell>
        </row>
        <row r="580">
          <cell r="G580">
            <v>4501300</v>
          </cell>
          <cell r="H580" t="str">
            <v>07074320203</v>
          </cell>
        </row>
        <row r="581">
          <cell r="G581">
            <v>4155054.1</v>
          </cell>
          <cell r="H581" t="str">
            <v>07074320203001</v>
          </cell>
        </row>
        <row r="582">
          <cell r="G582">
            <v>346245.9</v>
          </cell>
          <cell r="H582" t="str">
            <v>07074320203699</v>
          </cell>
        </row>
        <row r="583">
          <cell r="G583">
            <v>132900</v>
          </cell>
          <cell r="H583" t="str">
            <v>07074320205</v>
          </cell>
        </row>
        <row r="584">
          <cell r="G584">
            <v>132900</v>
          </cell>
          <cell r="H584" t="str">
            <v>07074320205610</v>
          </cell>
        </row>
        <row r="585">
          <cell r="G585">
            <v>1272100</v>
          </cell>
          <cell r="H585" t="str">
            <v>07074320206</v>
          </cell>
        </row>
        <row r="586">
          <cell r="G586">
            <v>1164581</v>
          </cell>
          <cell r="H586" t="str">
            <v>07074320206610</v>
          </cell>
        </row>
        <row r="587">
          <cell r="G587">
            <v>107519</v>
          </cell>
          <cell r="H587" t="str">
            <v>07074320206694</v>
          </cell>
        </row>
        <row r="588">
          <cell r="G588">
            <v>1001986.85</v>
          </cell>
          <cell r="H588" t="str">
            <v>07074329901</v>
          </cell>
        </row>
        <row r="589">
          <cell r="G589">
            <v>1001986.85</v>
          </cell>
          <cell r="H589" t="str">
            <v>07074329901610</v>
          </cell>
        </row>
        <row r="590">
          <cell r="G590">
            <v>75437.45</v>
          </cell>
          <cell r="H590" t="str">
            <v>07075201501</v>
          </cell>
        </row>
        <row r="591">
          <cell r="G591">
            <v>75437.45</v>
          </cell>
          <cell r="H591" t="str">
            <v>07075201501610</v>
          </cell>
        </row>
        <row r="592">
          <cell r="G592">
            <v>729900</v>
          </cell>
          <cell r="H592" t="str">
            <v>07075222301</v>
          </cell>
        </row>
        <row r="593">
          <cell r="G593">
            <v>729900</v>
          </cell>
          <cell r="H593" t="str">
            <v>07075222301699</v>
          </cell>
        </row>
        <row r="594">
          <cell r="G594">
            <v>22495.95</v>
          </cell>
          <cell r="H594" t="str">
            <v>07077950176</v>
          </cell>
        </row>
        <row r="595">
          <cell r="G595">
            <v>22495.95</v>
          </cell>
          <cell r="H595" t="str">
            <v>07077950176699</v>
          </cell>
        </row>
        <row r="596">
          <cell r="G596">
            <v>2441300</v>
          </cell>
          <cell r="H596" t="str">
            <v>07077950178</v>
          </cell>
        </row>
        <row r="597">
          <cell r="G597">
            <v>981098</v>
          </cell>
          <cell r="H597" t="str">
            <v>07077950178447</v>
          </cell>
        </row>
        <row r="598">
          <cell r="G598">
            <v>318025</v>
          </cell>
          <cell r="H598" t="str">
            <v>07077950178685</v>
          </cell>
        </row>
        <row r="599">
          <cell r="G599">
            <v>133</v>
          </cell>
          <cell r="H599" t="str">
            <v>07077950178687</v>
          </cell>
        </row>
        <row r="600">
          <cell r="G600">
            <v>121082</v>
          </cell>
          <cell r="H600" t="str">
            <v>07077950178690</v>
          </cell>
        </row>
        <row r="601">
          <cell r="G601">
            <v>1016460</v>
          </cell>
          <cell r="H601" t="str">
            <v>07077950178699</v>
          </cell>
        </row>
        <row r="602">
          <cell r="G602">
            <v>4502</v>
          </cell>
          <cell r="H602" t="str">
            <v>07077950178701</v>
          </cell>
        </row>
        <row r="603">
          <cell r="G603">
            <v>38974930.65</v>
          </cell>
          <cell r="H603" t="str">
            <v>0709</v>
          </cell>
        </row>
        <row r="604">
          <cell r="G604">
            <v>5184561</v>
          </cell>
          <cell r="H604" t="str">
            <v>07090020401</v>
          </cell>
        </row>
        <row r="605">
          <cell r="G605">
            <v>5184561</v>
          </cell>
          <cell r="H605" t="str">
            <v>07090020401500</v>
          </cell>
        </row>
        <row r="606">
          <cell r="G606">
            <v>32486616.38</v>
          </cell>
          <cell r="H606" t="str">
            <v>07094529901</v>
          </cell>
        </row>
        <row r="607">
          <cell r="G607">
            <v>32486616.38</v>
          </cell>
          <cell r="H607" t="str">
            <v>07094529901001</v>
          </cell>
        </row>
        <row r="608">
          <cell r="G608">
            <v>88603.27</v>
          </cell>
          <cell r="H608" t="str">
            <v>07095201501</v>
          </cell>
        </row>
        <row r="609">
          <cell r="G609">
            <v>88603.27</v>
          </cell>
          <cell r="H609" t="str">
            <v>07095201501001</v>
          </cell>
        </row>
        <row r="610">
          <cell r="G610">
            <v>1215150</v>
          </cell>
          <cell r="H610" t="str">
            <v>07099210254</v>
          </cell>
        </row>
        <row r="611">
          <cell r="G611">
            <v>1215150</v>
          </cell>
          <cell r="H611" t="str">
            <v>07099210254500</v>
          </cell>
        </row>
        <row r="612">
          <cell r="G612">
            <v>23849441</v>
          </cell>
          <cell r="H612" t="str">
            <v>10</v>
          </cell>
        </row>
        <row r="613">
          <cell r="G613">
            <v>17986584</v>
          </cell>
          <cell r="H613" t="str">
            <v>1003</v>
          </cell>
        </row>
        <row r="614">
          <cell r="G614">
            <v>12084</v>
          </cell>
          <cell r="H614" t="str">
            <v>10039210213</v>
          </cell>
        </row>
        <row r="615">
          <cell r="G615">
            <v>12084</v>
          </cell>
          <cell r="H615" t="str">
            <v>10039210213005</v>
          </cell>
        </row>
        <row r="616">
          <cell r="G616">
            <v>17974500</v>
          </cell>
          <cell r="H616" t="str">
            <v>10039210214</v>
          </cell>
        </row>
        <row r="617">
          <cell r="G617">
            <v>17175468</v>
          </cell>
          <cell r="H617" t="str">
            <v>10039210214005</v>
          </cell>
        </row>
        <row r="618">
          <cell r="G618">
            <v>799032</v>
          </cell>
          <cell r="H618" t="str">
            <v>10039210214699</v>
          </cell>
        </row>
        <row r="619">
          <cell r="G619">
            <v>5862857</v>
          </cell>
          <cell r="H619" t="str">
            <v>1004</v>
          </cell>
        </row>
        <row r="620">
          <cell r="G620">
            <v>5740857</v>
          </cell>
          <cell r="H620" t="str">
            <v>10045206001</v>
          </cell>
        </row>
        <row r="621">
          <cell r="G621">
            <v>5740857</v>
          </cell>
          <cell r="H621" t="str">
            <v>10045206001005</v>
          </cell>
        </row>
        <row r="622">
          <cell r="G622">
            <v>122000</v>
          </cell>
          <cell r="H622" t="str">
            <v>10045206002</v>
          </cell>
        </row>
        <row r="623">
          <cell r="G623">
            <v>122000</v>
          </cell>
          <cell r="H623" t="str">
            <v>10045206002005</v>
          </cell>
        </row>
        <row r="624">
          <cell r="G624">
            <v>135270999.68</v>
          </cell>
          <cell r="H624" t="str">
            <v/>
          </cell>
        </row>
        <row r="625">
          <cell r="G625">
            <v>11972841.1</v>
          </cell>
          <cell r="H625" t="str">
            <v>01</v>
          </cell>
        </row>
        <row r="626">
          <cell r="G626">
            <v>293284.35</v>
          </cell>
          <cell r="H626" t="str">
            <v>0103</v>
          </cell>
        </row>
        <row r="627">
          <cell r="G627">
            <v>293284.35</v>
          </cell>
          <cell r="H627" t="str">
            <v>01030923401</v>
          </cell>
        </row>
        <row r="628">
          <cell r="G628">
            <v>293284.35</v>
          </cell>
          <cell r="H628" t="str">
            <v>01030923401017</v>
          </cell>
        </row>
        <row r="629">
          <cell r="G629">
            <v>235100</v>
          </cell>
          <cell r="H629" t="str">
            <v>0104</v>
          </cell>
        </row>
        <row r="630">
          <cell r="G630">
            <v>235100</v>
          </cell>
          <cell r="H630" t="str">
            <v>01045210610</v>
          </cell>
        </row>
        <row r="631">
          <cell r="G631">
            <v>235100</v>
          </cell>
          <cell r="H631" t="str">
            <v>01045210610017</v>
          </cell>
        </row>
        <row r="632">
          <cell r="G632">
            <v>11221556.75</v>
          </cell>
          <cell r="H632" t="str">
            <v>0106</v>
          </cell>
        </row>
        <row r="633">
          <cell r="G633">
            <v>10589303.8</v>
          </cell>
          <cell r="H633" t="str">
            <v>01060020401</v>
          </cell>
        </row>
        <row r="634">
          <cell r="G634">
            <v>10589303.8</v>
          </cell>
          <cell r="H634" t="str">
            <v>01060020401500</v>
          </cell>
        </row>
        <row r="635">
          <cell r="G635">
            <v>4796.2</v>
          </cell>
          <cell r="H635" t="str">
            <v>01065201501</v>
          </cell>
        </row>
        <row r="636">
          <cell r="G636">
            <v>4796.2</v>
          </cell>
          <cell r="H636" t="str">
            <v>01065201501500</v>
          </cell>
        </row>
        <row r="637">
          <cell r="G637">
            <v>627456.75</v>
          </cell>
          <cell r="H637" t="str">
            <v>01069700200</v>
          </cell>
        </row>
        <row r="638">
          <cell r="G638">
            <v>627456.75</v>
          </cell>
          <cell r="H638" t="str">
            <v>01069700200500</v>
          </cell>
        </row>
        <row r="639">
          <cell r="G639">
            <v>222900</v>
          </cell>
          <cell r="H639" t="str">
            <v>0113</v>
          </cell>
        </row>
        <row r="640">
          <cell r="G640">
            <v>222900</v>
          </cell>
          <cell r="H640" t="str">
            <v>01139210271</v>
          </cell>
        </row>
        <row r="641">
          <cell r="G641">
            <v>222900</v>
          </cell>
          <cell r="H641" t="str">
            <v>01139210271017</v>
          </cell>
        </row>
        <row r="642">
          <cell r="G642">
            <v>3919100</v>
          </cell>
          <cell r="H642" t="str">
            <v>02</v>
          </cell>
        </row>
        <row r="643">
          <cell r="G643">
            <v>3919100</v>
          </cell>
          <cell r="H643" t="str">
            <v>0203</v>
          </cell>
        </row>
        <row r="644">
          <cell r="G644">
            <v>3919100</v>
          </cell>
          <cell r="H644" t="str">
            <v>02030013600</v>
          </cell>
        </row>
        <row r="645">
          <cell r="G645">
            <v>3919100</v>
          </cell>
          <cell r="H645" t="str">
            <v>02030013600009</v>
          </cell>
        </row>
        <row r="646">
          <cell r="G646">
            <v>3443300</v>
          </cell>
          <cell r="H646" t="str">
            <v>03</v>
          </cell>
        </row>
        <row r="647">
          <cell r="G647">
            <v>3443300</v>
          </cell>
          <cell r="H647" t="str">
            <v>0310</v>
          </cell>
        </row>
        <row r="648">
          <cell r="G648">
            <v>2981000</v>
          </cell>
          <cell r="H648" t="str">
            <v>03105227202</v>
          </cell>
        </row>
        <row r="649">
          <cell r="G649">
            <v>2981000</v>
          </cell>
          <cell r="H649" t="str">
            <v>03105227202017</v>
          </cell>
        </row>
        <row r="650">
          <cell r="G650">
            <v>462300</v>
          </cell>
          <cell r="H650" t="str">
            <v>03105227203</v>
          </cell>
        </row>
        <row r="651">
          <cell r="G651">
            <v>462300</v>
          </cell>
          <cell r="H651" t="str">
            <v>03105227203017</v>
          </cell>
        </row>
        <row r="652">
          <cell r="G652">
            <v>11695407</v>
          </cell>
          <cell r="H652" t="str">
            <v>04</v>
          </cell>
        </row>
        <row r="653">
          <cell r="G653">
            <v>11695407</v>
          </cell>
          <cell r="H653" t="str">
            <v>0409</v>
          </cell>
        </row>
        <row r="654">
          <cell r="G654">
            <v>7411300</v>
          </cell>
          <cell r="H654" t="str">
            <v>04095222031</v>
          </cell>
        </row>
        <row r="655">
          <cell r="G655">
            <v>7411300</v>
          </cell>
          <cell r="H655" t="str">
            <v>04095222031017</v>
          </cell>
        </row>
        <row r="656">
          <cell r="G656">
            <v>23400</v>
          </cell>
          <cell r="H656" t="str">
            <v>04095222902</v>
          </cell>
        </row>
        <row r="657">
          <cell r="G657">
            <v>23400</v>
          </cell>
          <cell r="H657" t="str">
            <v>04095222902017</v>
          </cell>
        </row>
        <row r="658">
          <cell r="G658">
            <v>4000000</v>
          </cell>
          <cell r="H658" t="str">
            <v>04095225104</v>
          </cell>
        </row>
        <row r="659">
          <cell r="G659">
            <v>4000000</v>
          </cell>
          <cell r="H659" t="str">
            <v>04095225104017</v>
          </cell>
        </row>
        <row r="660">
          <cell r="G660">
            <v>260707</v>
          </cell>
          <cell r="H660" t="str">
            <v>04095225106</v>
          </cell>
        </row>
        <row r="661">
          <cell r="G661">
            <v>260707</v>
          </cell>
          <cell r="H661" t="str">
            <v>04095225106017</v>
          </cell>
        </row>
        <row r="662">
          <cell r="G662">
            <v>4399810</v>
          </cell>
          <cell r="H662" t="str">
            <v>05</v>
          </cell>
        </row>
        <row r="663">
          <cell r="G663">
            <v>2877837</v>
          </cell>
          <cell r="H663" t="str">
            <v>0502</v>
          </cell>
        </row>
        <row r="664">
          <cell r="G664">
            <v>27010</v>
          </cell>
          <cell r="H664" t="str">
            <v>05023510501</v>
          </cell>
        </row>
        <row r="665">
          <cell r="G665">
            <v>27010</v>
          </cell>
          <cell r="H665" t="str">
            <v>05023510501500</v>
          </cell>
        </row>
        <row r="666">
          <cell r="G666">
            <v>2850827</v>
          </cell>
          <cell r="H666" t="str">
            <v>05027950190</v>
          </cell>
        </row>
        <row r="667">
          <cell r="G667">
            <v>2850827</v>
          </cell>
          <cell r="H667" t="str">
            <v>05027950190017</v>
          </cell>
        </row>
        <row r="668">
          <cell r="G668">
            <v>1521973</v>
          </cell>
          <cell r="H668" t="str">
            <v>0503</v>
          </cell>
        </row>
        <row r="669">
          <cell r="G669">
            <v>150000</v>
          </cell>
          <cell r="H669" t="str">
            <v>05035210610</v>
          </cell>
        </row>
        <row r="670">
          <cell r="G670">
            <v>150000</v>
          </cell>
          <cell r="H670" t="str">
            <v>05035210610017</v>
          </cell>
        </row>
        <row r="671">
          <cell r="G671">
            <v>1371973</v>
          </cell>
          <cell r="H671" t="str">
            <v>05035225106</v>
          </cell>
        </row>
        <row r="672">
          <cell r="G672">
            <v>1371973</v>
          </cell>
          <cell r="H672" t="str">
            <v>05035225106017</v>
          </cell>
        </row>
        <row r="673">
          <cell r="G673">
            <v>297127.6</v>
          </cell>
          <cell r="H673" t="str">
            <v>07</v>
          </cell>
        </row>
        <row r="674">
          <cell r="G674">
            <v>297127.6</v>
          </cell>
          <cell r="H674" t="str">
            <v>0707</v>
          </cell>
        </row>
        <row r="675">
          <cell r="G675">
            <v>297127.6</v>
          </cell>
          <cell r="H675" t="str">
            <v>07077950131</v>
          </cell>
        </row>
        <row r="676">
          <cell r="G676">
            <v>297127.6</v>
          </cell>
          <cell r="H676" t="str">
            <v>07077950131017</v>
          </cell>
        </row>
        <row r="677">
          <cell r="G677">
            <v>2076200</v>
          </cell>
          <cell r="H677" t="str">
            <v>08</v>
          </cell>
        </row>
        <row r="678">
          <cell r="G678">
            <v>2076200</v>
          </cell>
          <cell r="H678" t="str">
            <v>0801</v>
          </cell>
        </row>
        <row r="679">
          <cell r="G679">
            <v>40000</v>
          </cell>
          <cell r="H679" t="str">
            <v>08017950143</v>
          </cell>
        </row>
        <row r="680">
          <cell r="G680">
            <v>40000</v>
          </cell>
          <cell r="H680" t="str">
            <v>08017950143017</v>
          </cell>
        </row>
        <row r="681">
          <cell r="G681">
            <v>1936200</v>
          </cell>
          <cell r="H681" t="str">
            <v>08018620000</v>
          </cell>
        </row>
        <row r="682">
          <cell r="G682">
            <v>1936200</v>
          </cell>
          <cell r="H682" t="str">
            <v>08018620000017</v>
          </cell>
        </row>
        <row r="683">
          <cell r="G683">
            <v>100000</v>
          </cell>
          <cell r="H683" t="str">
            <v>08018700000</v>
          </cell>
        </row>
        <row r="684">
          <cell r="G684">
            <v>100000</v>
          </cell>
          <cell r="H684" t="str">
            <v>08018700000017</v>
          </cell>
        </row>
        <row r="685">
          <cell r="G685">
            <v>97467213.98</v>
          </cell>
          <cell r="H685" t="str">
            <v>14</v>
          </cell>
        </row>
        <row r="686">
          <cell r="G686">
            <v>54104700</v>
          </cell>
          <cell r="H686" t="str">
            <v>1401</v>
          </cell>
        </row>
        <row r="687">
          <cell r="G687">
            <v>22027800</v>
          </cell>
          <cell r="H687" t="str">
            <v>14015160103</v>
          </cell>
        </row>
        <row r="688">
          <cell r="G688">
            <v>22027800</v>
          </cell>
          <cell r="H688" t="str">
            <v>14015160103008</v>
          </cell>
        </row>
        <row r="689">
          <cell r="G689">
            <v>32076900</v>
          </cell>
          <cell r="H689" t="str">
            <v>14015160130</v>
          </cell>
        </row>
        <row r="690">
          <cell r="G690">
            <v>32076900</v>
          </cell>
          <cell r="H690" t="str">
            <v>14015160130008</v>
          </cell>
        </row>
        <row r="691">
          <cell r="G691">
            <v>43362513.98</v>
          </cell>
          <cell r="H691" t="str">
            <v>1403</v>
          </cell>
        </row>
        <row r="692">
          <cell r="G692">
            <v>2200547</v>
          </cell>
          <cell r="H692" t="str">
            <v>14035201501</v>
          </cell>
        </row>
        <row r="693">
          <cell r="G693">
            <v>2200547</v>
          </cell>
          <cell r="H693" t="str">
            <v>14035201501017</v>
          </cell>
        </row>
        <row r="694">
          <cell r="G694">
            <v>40451689</v>
          </cell>
          <cell r="H694" t="str">
            <v>14035210305</v>
          </cell>
        </row>
        <row r="695">
          <cell r="G695">
            <v>40451689</v>
          </cell>
          <cell r="H695" t="str">
            <v>14035210305017</v>
          </cell>
        </row>
        <row r="696">
          <cell r="G696">
            <v>710277.98</v>
          </cell>
          <cell r="H696" t="str">
            <v>14035226202</v>
          </cell>
        </row>
        <row r="697">
          <cell r="G697">
            <v>710277.98</v>
          </cell>
          <cell r="H697" t="str">
            <v>14035226202017</v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</sheetData>
      <sheetData sheetId="31">
        <row r="40">
          <cell r="B40">
            <v>28</v>
          </cell>
        </row>
        <row r="42">
          <cell r="B42">
            <v>30</v>
          </cell>
          <cell r="C42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№1"/>
      <sheetName val="прил.№2"/>
      <sheetName val="прил№3"/>
      <sheetName val="прил№4"/>
      <sheetName val="пр№5"/>
      <sheetName val="пр№6"/>
      <sheetName val="пр№7"/>
      <sheetName val="пр№8"/>
      <sheetName val="верх.предел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view="pageBreakPreview" zoomScale="106" zoomScaleSheetLayoutView="106" workbookViewId="0" topLeftCell="A4">
      <selection activeCell="D14" sqref="D14"/>
    </sheetView>
  </sheetViews>
  <sheetFormatPr defaultColWidth="9.00390625" defaultRowHeight="12.75"/>
  <cols>
    <col min="1" max="1" width="27.75390625" style="19" customWidth="1"/>
    <col min="2" max="2" width="54.125" style="17" customWidth="1"/>
    <col min="3" max="3" width="21.00390625" style="18" customWidth="1"/>
    <col min="4" max="4" width="19.75390625" style="18" customWidth="1"/>
    <col min="5" max="5" width="13.375" style="18" customWidth="1"/>
    <col min="6" max="16384" width="9.125" style="18" customWidth="1"/>
  </cols>
  <sheetData>
    <row r="1" spans="1:6" s="106" customFormat="1" ht="15.75">
      <c r="A1" s="104"/>
      <c r="B1" s="105"/>
      <c r="C1" s="277" t="s">
        <v>235</v>
      </c>
      <c r="D1" s="277"/>
      <c r="E1" s="277"/>
      <c r="F1" s="107"/>
    </row>
    <row r="2" spans="1:6" s="106" customFormat="1" ht="15.75">
      <c r="A2" s="104"/>
      <c r="B2" s="105"/>
      <c r="C2" s="277" t="s">
        <v>216</v>
      </c>
      <c r="D2" s="277"/>
      <c r="E2" s="277"/>
      <c r="F2" s="107"/>
    </row>
    <row r="3" spans="1:6" s="106" customFormat="1" ht="15.75">
      <c r="A3" s="104"/>
      <c r="B3" s="105"/>
      <c r="C3" s="277" t="s">
        <v>397</v>
      </c>
      <c r="D3" s="277"/>
      <c r="E3" s="277"/>
      <c r="F3" s="107"/>
    </row>
    <row r="4" spans="1:5" s="64" customFormat="1" ht="36" customHeight="1">
      <c r="A4" s="278" t="s">
        <v>400</v>
      </c>
      <c r="B4" s="278"/>
      <c r="C4" s="278"/>
      <c r="D4" s="278"/>
      <c r="E4" s="278"/>
    </row>
    <row r="5" spans="1:2" s="14" customFormat="1" ht="13.5" customHeight="1">
      <c r="A5" s="12"/>
      <c r="B5" s="13"/>
    </row>
    <row r="6" spans="1:4" s="62" customFormat="1" ht="15.75" customHeight="1">
      <c r="A6" s="60"/>
      <c r="B6" s="61"/>
      <c r="D6" s="57" t="s">
        <v>17</v>
      </c>
    </row>
    <row r="7" spans="1:5" s="59" customFormat="1" ht="38.25">
      <c r="A7" s="58" t="s">
        <v>37</v>
      </c>
      <c r="B7" s="58" t="s">
        <v>38</v>
      </c>
      <c r="C7" s="49" t="s">
        <v>398</v>
      </c>
      <c r="D7" s="49" t="s">
        <v>399</v>
      </c>
      <c r="E7" s="7" t="s">
        <v>125</v>
      </c>
    </row>
    <row r="8" spans="1:5" s="15" customFormat="1" ht="28.5">
      <c r="A8" s="9" t="s">
        <v>155</v>
      </c>
      <c r="B8" s="20" t="s">
        <v>53</v>
      </c>
      <c r="C8" s="6">
        <f>C9</f>
        <v>384820.78000000026</v>
      </c>
      <c r="D8" s="6">
        <f>SUM(+D9)</f>
        <v>-17212.109999999404</v>
      </c>
      <c r="E8" s="21">
        <f>D8/C8*100</f>
        <v>-4.4727600209113945</v>
      </c>
    </row>
    <row r="9" spans="1:5" s="16" customFormat="1" ht="28.5">
      <c r="A9" s="9" t="s">
        <v>146</v>
      </c>
      <c r="B9" s="3" t="s">
        <v>48</v>
      </c>
      <c r="C9" s="21">
        <f>C17+C13</f>
        <v>384820.78000000026</v>
      </c>
      <c r="D9" s="21">
        <f>D17+D13</f>
        <v>-17212.109999999404</v>
      </c>
      <c r="E9" s="21">
        <f aca="true" t="shared" si="0" ref="E9:E16">D9/C9*100</f>
        <v>-4.4727600209113945</v>
      </c>
    </row>
    <row r="10" spans="1:5" s="16" customFormat="1" ht="28.5">
      <c r="A10" s="9" t="s">
        <v>147</v>
      </c>
      <c r="B10" s="3" t="s">
        <v>30</v>
      </c>
      <c r="C10" s="21">
        <f aca="true" t="shared" si="1" ref="C10:D12">C11</f>
        <v>-7436836</v>
      </c>
      <c r="D10" s="21">
        <f t="shared" si="1"/>
        <v>-7831243.85</v>
      </c>
      <c r="E10" s="21">
        <f t="shared" si="0"/>
        <v>105.30343616559514</v>
      </c>
    </row>
    <row r="11" spans="1:5" s="16" customFormat="1" ht="28.5">
      <c r="A11" s="9" t="s">
        <v>148</v>
      </c>
      <c r="B11" s="3" t="s">
        <v>31</v>
      </c>
      <c r="C11" s="22">
        <f t="shared" si="1"/>
        <v>-7436836</v>
      </c>
      <c r="D11" s="22">
        <f t="shared" si="1"/>
        <v>-7831243.85</v>
      </c>
      <c r="E11" s="21">
        <f t="shared" si="0"/>
        <v>105.30343616559514</v>
      </c>
    </row>
    <row r="12" spans="1:5" ht="28.5">
      <c r="A12" s="9" t="s">
        <v>149</v>
      </c>
      <c r="B12" s="3" t="s">
        <v>67</v>
      </c>
      <c r="C12" s="21">
        <f t="shared" si="1"/>
        <v>-7436836</v>
      </c>
      <c r="D12" s="21">
        <f t="shared" si="1"/>
        <v>-7831243.85</v>
      </c>
      <c r="E12" s="21">
        <f t="shared" si="0"/>
        <v>105.30343616559514</v>
      </c>
    </row>
    <row r="13" spans="1:5" ht="28.5">
      <c r="A13" s="9" t="s">
        <v>150</v>
      </c>
      <c r="B13" s="3" t="s">
        <v>49</v>
      </c>
      <c r="C13" s="21">
        <v>-7436836</v>
      </c>
      <c r="D13" s="21">
        <v>-7831243.85</v>
      </c>
      <c r="E13" s="21">
        <f t="shared" si="0"/>
        <v>105.30343616559514</v>
      </c>
    </row>
    <row r="14" spans="1:5" ht="28.5">
      <c r="A14" s="9" t="s">
        <v>151</v>
      </c>
      <c r="B14" s="3" t="s">
        <v>32</v>
      </c>
      <c r="C14" s="21">
        <f aca="true" t="shared" si="2" ref="C14:D16">C15</f>
        <v>7821656.78</v>
      </c>
      <c r="D14" s="21">
        <f>D15</f>
        <v>7814031.74</v>
      </c>
      <c r="E14" s="21">
        <f t="shared" si="0"/>
        <v>99.90251374850023</v>
      </c>
    </row>
    <row r="15" spans="1:5" ht="28.5">
      <c r="A15" s="3" t="s">
        <v>152</v>
      </c>
      <c r="B15" s="3" t="s">
        <v>33</v>
      </c>
      <c r="C15" s="23">
        <f t="shared" si="2"/>
        <v>7821656.78</v>
      </c>
      <c r="D15" s="23">
        <f t="shared" si="2"/>
        <v>7814031.74</v>
      </c>
      <c r="E15" s="21">
        <f t="shared" si="0"/>
        <v>99.90251374850023</v>
      </c>
    </row>
    <row r="16" spans="1:5" ht="28.5">
      <c r="A16" s="3" t="s">
        <v>153</v>
      </c>
      <c r="B16" s="3" t="s">
        <v>50</v>
      </c>
      <c r="C16" s="23">
        <f t="shared" si="2"/>
        <v>7821656.78</v>
      </c>
      <c r="D16" s="23">
        <f t="shared" si="2"/>
        <v>7814031.74</v>
      </c>
      <c r="E16" s="21">
        <f t="shared" si="0"/>
        <v>99.90251374850023</v>
      </c>
    </row>
    <row r="17" spans="1:5" ht="28.5">
      <c r="A17" s="9" t="s">
        <v>154</v>
      </c>
      <c r="B17" s="3" t="s">
        <v>51</v>
      </c>
      <c r="C17" s="21">
        <v>7821656.78</v>
      </c>
      <c r="D17" s="21">
        <v>7814031.74</v>
      </c>
      <c r="E17" s="21">
        <f>D17/C17*100</f>
        <v>99.90251374850023</v>
      </c>
    </row>
  </sheetData>
  <sheetProtection/>
  <mergeCells count="4">
    <mergeCell ref="C1:E1"/>
    <mergeCell ref="C2:E2"/>
    <mergeCell ref="C3:E3"/>
    <mergeCell ref="A4:E4"/>
  </mergeCells>
  <printOptions/>
  <pageMargins left="0.7086614173228346" right="0.7086614173228346" top="0" bottom="0.7480314960629921" header="0.31496062992125984" footer="0.31496062992125984"/>
  <pageSetup firstPageNumber="849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28.625" style="11" customWidth="1"/>
    <col min="2" max="2" width="54.25390625" style="11" customWidth="1"/>
    <col min="3" max="3" width="17.75390625" style="11" customWidth="1"/>
    <col min="4" max="4" width="18.00390625" style="11" bestFit="1" customWidth="1"/>
    <col min="5" max="5" width="17.625" style="11" customWidth="1"/>
    <col min="6" max="16384" width="9.125" style="11" customWidth="1"/>
  </cols>
  <sheetData>
    <row r="1" spans="1:6" s="106" customFormat="1" ht="15.75">
      <c r="A1" s="104"/>
      <c r="B1" s="105"/>
      <c r="C1" s="277" t="s">
        <v>236</v>
      </c>
      <c r="D1" s="277"/>
      <c r="E1" s="277"/>
      <c r="F1" s="107"/>
    </row>
    <row r="2" spans="1:6" s="106" customFormat="1" ht="15.75">
      <c r="A2" s="104"/>
      <c r="B2" s="105"/>
      <c r="C2" s="277" t="s">
        <v>216</v>
      </c>
      <c r="D2" s="277"/>
      <c r="E2" s="277"/>
      <c r="F2" s="107"/>
    </row>
    <row r="3" spans="1:6" s="106" customFormat="1" ht="15.75">
      <c r="A3" s="104"/>
      <c r="B3" s="105"/>
      <c r="C3" s="277" t="s">
        <v>401</v>
      </c>
      <c r="D3" s="277"/>
      <c r="E3" s="277"/>
      <c r="F3" s="107"/>
    </row>
    <row r="4" spans="1:5" s="65" customFormat="1" ht="100.5" customHeight="1">
      <c r="A4" s="279" t="s">
        <v>402</v>
      </c>
      <c r="B4" s="279"/>
      <c r="C4" s="279"/>
      <c r="D4" s="279"/>
      <c r="E4" s="279"/>
    </row>
    <row r="5" spans="2:5" ht="12.75">
      <c r="B5" s="63"/>
      <c r="C5" s="63"/>
      <c r="E5" s="57" t="s">
        <v>17</v>
      </c>
    </row>
    <row r="6" spans="1:5" ht="25.5">
      <c r="A6" s="37" t="s">
        <v>37</v>
      </c>
      <c r="B6" s="37" t="s">
        <v>38</v>
      </c>
      <c r="C6" s="7" t="s">
        <v>398</v>
      </c>
      <c r="D6" s="7" t="s">
        <v>403</v>
      </c>
      <c r="E6" s="7" t="s">
        <v>125</v>
      </c>
    </row>
    <row r="7" spans="1:5" ht="30">
      <c r="A7" s="56" t="s">
        <v>134</v>
      </c>
      <c r="B7" s="20" t="s">
        <v>39</v>
      </c>
      <c r="C7" s="6">
        <f>C8</f>
        <v>384820.78000000026</v>
      </c>
      <c r="D7" s="6">
        <f>D8</f>
        <v>-17212.109999999404</v>
      </c>
      <c r="E7" s="21">
        <f>D7/C7*100</f>
        <v>-4.4727600209113945</v>
      </c>
    </row>
    <row r="8" spans="1:5" ht="28.5">
      <c r="A8" s="56" t="s">
        <v>135</v>
      </c>
      <c r="B8" s="3" t="s">
        <v>48</v>
      </c>
      <c r="C8" s="21">
        <f>истдеф!C9</f>
        <v>384820.78000000026</v>
      </c>
      <c r="D8" s="21">
        <f>истдеф!D9</f>
        <v>-17212.109999999404</v>
      </c>
      <c r="E8" s="21">
        <f aca="true" t="shared" si="0" ref="E8:E16">D8/C8*100</f>
        <v>-4.4727600209113945</v>
      </c>
    </row>
    <row r="9" spans="1:5" ht="14.25">
      <c r="A9" s="56" t="s">
        <v>136</v>
      </c>
      <c r="B9" s="3" t="s">
        <v>30</v>
      </c>
      <c r="C9" s="21">
        <f aca="true" t="shared" si="1" ref="C9:D11">C10</f>
        <v>-7436836</v>
      </c>
      <c r="D9" s="21">
        <f t="shared" si="1"/>
        <v>-7831243.85</v>
      </c>
      <c r="E9" s="21">
        <f t="shared" si="0"/>
        <v>105.30343616559514</v>
      </c>
    </row>
    <row r="10" spans="1:5" ht="14.25">
      <c r="A10" s="56" t="s">
        <v>137</v>
      </c>
      <c r="B10" s="3" t="s">
        <v>31</v>
      </c>
      <c r="C10" s="22">
        <f t="shared" si="1"/>
        <v>-7436836</v>
      </c>
      <c r="D10" s="22">
        <f t="shared" si="1"/>
        <v>-7831243.85</v>
      </c>
      <c r="E10" s="21">
        <f t="shared" si="0"/>
        <v>105.30343616559514</v>
      </c>
    </row>
    <row r="11" spans="1:5" ht="28.5">
      <c r="A11" s="56" t="s">
        <v>138</v>
      </c>
      <c r="B11" s="3" t="s">
        <v>67</v>
      </c>
      <c r="C11" s="21">
        <f t="shared" si="1"/>
        <v>-7436836</v>
      </c>
      <c r="D11" s="21">
        <f t="shared" si="1"/>
        <v>-7831243.85</v>
      </c>
      <c r="E11" s="21">
        <f t="shared" si="0"/>
        <v>105.30343616559514</v>
      </c>
    </row>
    <row r="12" spans="1:5" ht="28.5">
      <c r="A12" s="56" t="s">
        <v>139</v>
      </c>
      <c r="B12" s="3" t="s">
        <v>49</v>
      </c>
      <c r="C12" s="21">
        <f>истдеф!C13</f>
        <v>-7436836</v>
      </c>
      <c r="D12" s="21">
        <f>истдеф!D13</f>
        <v>-7831243.85</v>
      </c>
      <c r="E12" s="21">
        <f t="shared" si="0"/>
        <v>105.30343616559514</v>
      </c>
    </row>
    <row r="13" spans="1:5" ht="14.25">
      <c r="A13" s="56" t="s">
        <v>140</v>
      </c>
      <c r="B13" s="3" t="s">
        <v>32</v>
      </c>
      <c r="C13" s="21">
        <f aca="true" t="shared" si="2" ref="C13:D15">C14</f>
        <v>7821656.78</v>
      </c>
      <c r="D13" s="21">
        <f>D14</f>
        <v>7814031.74</v>
      </c>
      <c r="E13" s="21">
        <f t="shared" si="0"/>
        <v>99.90251374850023</v>
      </c>
    </row>
    <row r="14" spans="1:5" ht="14.25">
      <c r="A14" s="56" t="s">
        <v>141</v>
      </c>
      <c r="B14" s="3" t="s">
        <v>33</v>
      </c>
      <c r="C14" s="23">
        <f t="shared" si="2"/>
        <v>7821656.78</v>
      </c>
      <c r="D14" s="23">
        <f t="shared" si="2"/>
        <v>7814031.74</v>
      </c>
      <c r="E14" s="21">
        <f t="shared" si="0"/>
        <v>99.90251374850023</v>
      </c>
    </row>
    <row r="15" spans="1:5" ht="28.5">
      <c r="A15" s="56" t="s">
        <v>142</v>
      </c>
      <c r="B15" s="3" t="s">
        <v>50</v>
      </c>
      <c r="C15" s="23">
        <f t="shared" si="2"/>
        <v>7821656.78</v>
      </c>
      <c r="D15" s="23">
        <f t="shared" si="2"/>
        <v>7814031.74</v>
      </c>
      <c r="E15" s="21">
        <f t="shared" si="0"/>
        <v>99.90251374850023</v>
      </c>
    </row>
    <row r="16" spans="1:5" ht="28.5">
      <c r="A16" s="56" t="s">
        <v>143</v>
      </c>
      <c r="B16" s="3" t="s">
        <v>51</v>
      </c>
      <c r="C16" s="21">
        <f>истдеф!C17</f>
        <v>7821656.78</v>
      </c>
      <c r="D16" s="21">
        <f>истдеф!D17</f>
        <v>7814031.74</v>
      </c>
      <c r="E16" s="21">
        <f t="shared" si="0"/>
        <v>99.90251374850023</v>
      </c>
    </row>
    <row r="17" spans="1:3" ht="47.25" hidden="1">
      <c r="A17" s="24" t="s">
        <v>70</v>
      </c>
      <c r="B17" s="25" t="s">
        <v>71</v>
      </c>
      <c r="C17" s="26">
        <v>0</v>
      </c>
    </row>
    <row r="18" spans="1:3" ht="30" hidden="1">
      <c r="A18" s="24" t="s">
        <v>72</v>
      </c>
      <c r="B18" s="24" t="s">
        <v>59</v>
      </c>
      <c r="C18" s="27"/>
    </row>
    <row r="19" spans="1:3" ht="75" hidden="1">
      <c r="A19" s="28" t="s">
        <v>60</v>
      </c>
      <c r="B19" s="24" t="s">
        <v>61</v>
      </c>
      <c r="C19" s="29"/>
    </row>
    <row r="20" spans="1:3" ht="30" hidden="1">
      <c r="A20" s="30" t="s">
        <v>62</v>
      </c>
      <c r="B20" s="31" t="s">
        <v>63</v>
      </c>
      <c r="C20" s="32"/>
    </row>
    <row r="21" spans="1:3" ht="60" hidden="1">
      <c r="A21" s="30" t="s">
        <v>64</v>
      </c>
      <c r="B21" s="31" t="s">
        <v>27</v>
      </c>
      <c r="C21" s="32"/>
    </row>
  </sheetData>
  <sheetProtection/>
  <mergeCells count="4">
    <mergeCell ref="A4:E4"/>
    <mergeCell ref="C1:E1"/>
    <mergeCell ref="C2:E2"/>
    <mergeCell ref="C3:E3"/>
  </mergeCells>
  <printOptions/>
  <pageMargins left="0.984251968503937" right="0.2362204724409449" top="0.35433070866141736" bottom="0.15748031496062992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BreakPreview" zoomScale="106" zoomScaleSheetLayoutView="106" zoomScalePageLayoutView="0" workbookViewId="0" topLeftCell="A3">
      <selection activeCell="C26" sqref="C26"/>
    </sheetView>
  </sheetViews>
  <sheetFormatPr defaultColWidth="9.00390625" defaultRowHeight="12.75"/>
  <cols>
    <col min="1" max="1" width="6.25390625" style="38" customWidth="1"/>
    <col min="2" max="2" width="21.625" style="38" customWidth="1"/>
    <col min="3" max="3" width="6.375" style="38" customWidth="1"/>
    <col min="4" max="4" width="52.75390625" style="39" customWidth="1"/>
    <col min="5" max="5" width="15.625" style="55" customWidth="1"/>
    <col min="6" max="16384" width="9.125" style="34" customWidth="1"/>
  </cols>
  <sheetData>
    <row r="1" spans="1:6" s="106" customFormat="1" ht="15.75">
      <c r="A1" s="104"/>
      <c r="B1" s="105"/>
      <c r="C1" s="277" t="s">
        <v>237</v>
      </c>
      <c r="D1" s="277"/>
      <c r="E1" s="277"/>
      <c r="F1" s="107"/>
    </row>
    <row r="2" spans="1:6" s="106" customFormat="1" ht="15.75">
      <c r="A2" s="104"/>
      <c r="B2" s="105"/>
      <c r="C2" s="277" t="s">
        <v>216</v>
      </c>
      <c r="D2" s="277"/>
      <c r="E2" s="277"/>
      <c r="F2" s="107"/>
    </row>
    <row r="3" spans="1:6" s="106" customFormat="1" ht="15.75">
      <c r="A3" s="104"/>
      <c r="B3" s="105"/>
      <c r="C3" s="277" t="s">
        <v>397</v>
      </c>
      <c r="D3" s="277"/>
      <c r="E3" s="277"/>
      <c r="F3" s="107"/>
    </row>
    <row r="4" spans="1:9" ht="48" customHeight="1">
      <c r="A4" s="280" t="s">
        <v>404</v>
      </c>
      <c r="B4" s="280"/>
      <c r="C4" s="280"/>
      <c r="D4" s="280"/>
      <c r="E4" s="280"/>
      <c r="F4" s="35"/>
      <c r="G4" s="35"/>
      <c r="H4" s="35"/>
      <c r="I4" s="35"/>
    </row>
    <row r="5" spans="1:9" ht="11.25" customHeight="1">
      <c r="A5" s="67"/>
      <c r="B5" s="67"/>
      <c r="C5" s="67"/>
      <c r="D5" s="67"/>
      <c r="E5" s="57" t="s">
        <v>17</v>
      </c>
      <c r="F5" s="35"/>
      <c r="G5" s="35"/>
      <c r="H5" s="35"/>
      <c r="I5" s="35"/>
    </row>
    <row r="6" spans="1:5" ht="76.5">
      <c r="A6" s="48" t="s">
        <v>93</v>
      </c>
      <c r="B6" s="48" t="s">
        <v>94</v>
      </c>
      <c r="C6" s="48"/>
      <c r="D6" s="48" t="s">
        <v>95</v>
      </c>
      <c r="E6" s="51" t="s">
        <v>399</v>
      </c>
    </row>
    <row r="7" spans="1:5" ht="15">
      <c r="A7" s="284"/>
      <c r="B7" s="284"/>
      <c r="C7" s="284"/>
      <c r="D7" s="284"/>
      <c r="E7" s="53"/>
    </row>
    <row r="8" spans="1:5" ht="15">
      <c r="A8" s="50" t="s">
        <v>157</v>
      </c>
      <c r="B8" s="281" t="s">
        <v>53</v>
      </c>
      <c r="C8" s="282"/>
      <c r="D8" s="283"/>
      <c r="E8" s="54">
        <f>E9+E10+E11+E12+E13+E14+E15+E16+E17+E18+E19+E20+E21+E24+E27+E28+E29+E22+E23+E30+E26+E25</f>
        <v>7446423.07</v>
      </c>
    </row>
    <row r="9" spans="1:5" ht="63.75">
      <c r="A9" s="10" t="s">
        <v>156</v>
      </c>
      <c r="B9" s="69" t="s">
        <v>170</v>
      </c>
      <c r="C9" s="7" t="s">
        <v>43</v>
      </c>
      <c r="D9" s="70" t="s">
        <v>158</v>
      </c>
      <c r="E9" s="71">
        <v>38212.27</v>
      </c>
    </row>
    <row r="10" spans="1:5" ht="76.5">
      <c r="A10" s="7" t="s">
        <v>156</v>
      </c>
      <c r="B10" s="69" t="s">
        <v>171</v>
      </c>
      <c r="C10" s="7" t="s">
        <v>43</v>
      </c>
      <c r="D10" s="70" t="s">
        <v>91</v>
      </c>
      <c r="E10" s="71">
        <v>39990.48</v>
      </c>
    </row>
    <row r="11" spans="1:5" ht="89.25">
      <c r="A11" s="7" t="s">
        <v>156</v>
      </c>
      <c r="B11" s="69" t="s">
        <v>172</v>
      </c>
      <c r="C11" s="7" t="s">
        <v>43</v>
      </c>
      <c r="D11" s="70" t="s">
        <v>92</v>
      </c>
      <c r="E11" s="71">
        <v>281.25</v>
      </c>
    </row>
    <row r="12" spans="1:5" ht="76.5">
      <c r="A12" s="7" t="s">
        <v>156</v>
      </c>
      <c r="B12" s="69" t="s">
        <v>173</v>
      </c>
      <c r="C12" s="7" t="s">
        <v>43</v>
      </c>
      <c r="D12" s="70" t="s">
        <v>159</v>
      </c>
      <c r="E12" s="71">
        <v>53170.99</v>
      </c>
    </row>
    <row r="13" spans="1:5" ht="76.5">
      <c r="A13" s="7" t="s">
        <v>156</v>
      </c>
      <c r="B13" s="69" t="s">
        <v>180</v>
      </c>
      <c r="C13" s="7" t="s">
        <v>43</v>
      </c>
      <c r="D13" s="70" t="s">
        <v>160</v>
      </c>
      <c r="E13" s="71">
        <v>-6819.41</v>
      </c>
    </row>
    <row r="14" spans="1:5" ht="38.25">
      <c r="A14" s="7" t="s">
        <v>156</v>
      </c>
      <c r="B14" s="69" t="s">
        <v>179</v>
      </c>
      <c r="C14" s="7" t="s">
        <v>43</v>
      </c>
      <c r="D14" s="70" t="s">
        <v>161</v>
      </c>
      <c r="E14" s="71">
        <v>2552.64</v>
      </c>
    </row>
    <row r="15" spans="1:5" ht="38.25">
      <c r="A15" s="7" t="s">
        <v>156</v>
      </c>
      <c r="B15" s="69" t="s">
        <v>178</v>
      </c>
      <c r="C15" s="7" t="s">
        <v>43</v>
      </c>
      <c r="D15" s="70" t="s">
        <v>162</v>
      </c>
      <c r="E15" s="71">
        <v>3852.26</v>
      </c>
    </row>
    <row r="16" spans="1:5" s="36" customFormat="1" ht="38.25">
      <c r="A16" s="7" t="s">
        <v>156</v>
      </c>
      <c r="B16" s="69" t="s">
        <v>177</v>
      </c>
      <c r="C16" s="7" t="s">
        <v>43</v>
      </c>
      <c r="D16" s="70" t="s">
        <v>163</v>
      </c>
      <c r="E16" s="71">
        <v>2360.83</v>
      </c>
    </row>
    <row r="17" spans="1:5" ht="63.75">
      <c r="A17" s="7" t="s">
        <v>156</v>
      </c>
      <c r="B17" s="69" t="s">
        <v>176</v>
      </c>
      <c r="C17" s="7" t="s">
        <v>43</v>
      </c>
      <c r="D17" s="70" t="s">
        <v>164</v>
      </c>
      <c r="E17" s="71">
        <v>1600</v>
      </c>
    </row>
    <row r="18" spans="1:5" ht="63.75">
      <c r="A18" s="7" t="s">
        <v>156</v>
      </c>
      <c r="B18" s="69" t="s">
        <v>175</v>
      </c>
      <c r="C18" s="7" t="s">
        <v>5</v>
      </c>
      <c r="D18" s="70" t="s">
        <v>165</v>
      </c>
      <c r="E18" s="71">
        <v>124803.72</v>
      </c>
    </row>
    <row r="19" spans="1:5" ht="25.5">
      <c r="A19" s="7" t="s">
        <v>156</v>
      </c>
      <c r="B19" s="69" t="s">
        <v>174</v>
      </c>
      <c r="C19" s="7" t="s">
        <v>20</v>
      </c>
      <c r="D19" s="70" t="s">
        <v>166</v>
      </c>
      <c r="E19" s="71">
        <v>95351.04</v>
      </c>
    </row>
    <row r="20" spans="1:5" ht="48.75" customHeight="1" hidden="1">
      <c r="A20" s="7" t="s">
        <v>156</v>
      </c>
      <c r="B20" s="69" t="s">
        <v>353</v>
      </c>
      <c r="C20" s="52" t="s">
        <v>20</v>
      </c>
      <c r="D20" s="70" t="s">
        <v>354</v>
      </c>
      <c r="E20" s="71"/>
    </row>
    <row r="21" spans="1:5" ht="38.25" hidden="1">
      <c r="A21" s="7" t="s">
        <v>156</v>
      </c>
      <c r="B21" s="69" t="s">
        <v>378</v>
      </c>
      <c r="C21" s="52" t="s">
        <v>40</v>
      </c>
      <c r="D21" s="70" t="s">
        <v>242</v>
      </c>
      <c r="E21" s="71"/>
    </row>
    <row r="22" spans="1:5" ht="51" hidden="1">
      <c r="A22" s="81" t="s">
        <v>156</v>
      </c>
      <c r="B22" s="145" t="s">
        <v>290</v>
      </c>
      <c r="C22" s="145" t="s">
        <v>40</v>
      </c>
      <c r="D22" s="146" t="s">
        <v>287</v>
      </c>
      <c r="E22" s="83"/>
    </row>
    <row r="23" spans="1:5" ht="25.5" hidden="1">
      <c r="A23" s="81" t="s">
        <v>156</v>
      </c>
      <c r="B23" s="145" t="s">
        <v>291</v>
      </c>
      <c r="C23" s="145" t="s">
        <v>288</v>
      </c>
      <c r="D23" s="147" t="s">
        <v>289</v>
      </c>
      <c r="E23" s="83"/>
    </row>
    <row r="24" spans="1:5" ht="25.5">
      <c r="A24" s="7" t="s">
        <v>156</v>
      </c>
      <c r="B24" s="69" t="s">
        <v>379</v>
      </c>
      <c r="C24" s="52" t="s">
        <v>357</v>
      </c>
      <c r="D24" s="70" t="s">
        <v>167</v>
      </c>
      <c r="E24" s="71">
        <v>6464500</v>
      </c>
    </row>
    <row r="25" spans="1:5" ht="38.25">
      <c r="A25" s="7" t="s">
        <v>156</v>
      </c>
      <c r="B25" s="69" t="s">
        <v>381</v>
      </c>
      <c r="C25" s="7" t="s">
        <v>357</v>
      </c>
      <c r="D25" s="70" t="s">
        <v>382</v>
      </c>
      <c r="E25" s="71">
        <v>156670</v>
      </c>
    </row>
    <row r="26" spans="1:5" ht="38.25">
      <c r="A26" s="7" t="s">
        <v>156</v>
      </c>
      <c r="B26" s="69" t="s">
        <v>356</v>
      </c>
      <c r="C26" s="7" t="s">
        <v>357</v>
      </c>
      <c r="D26" s="70" t="s">
        <v>358</v>
      </c>
      <c r="E26" s="71">
        <v>1584</v>
      </c>
    </row>
    <row r="27" spans="1:5" ht="38.25">
      <c r="A27" s="7" t="s">
        <v>156</v>
      </c>
      <c r="B27" s="69" t="s">
        <v>355</v>
      </c>
      <c r="C27" s="7" t="s">
        <v>357</v>
      </c>
      <c r="D27" s="70" t="s">
        <v>168</v>
      </c>
      <c r="E27" s="71">
        <v>63169</v>
      </c>
    </row>
    <row r="28" spans="1:5" ht="25.5">
      <c r="A28" s="7" t="s">
        <v>156</v>
      </c>
      <c r="B28" s="69" t="s">
        <v>380</v>
      </c>
      <c r="C28" s="7" t="s">
        <v>357</v>
      </c>
      <c r="D28" s="70" t="s">
        <v>169</v>
      </c>
      <c r="E28" s="71">
        <v>405144</v>
      </c>
    </row>
    <row r="29" spans="1:5" ht="51" hidden="1">
      <c r="A29" s="7" t="s">
        <v>156</v>
      </c>
      <c r="B29" s="69" t="s">
        <v>243</v>
      </c>
      <c r="C29" s="7" t="s">
        <v>1</v>
      </c>
      <c r="D29" s="70" t="s">
        <v>244</v>
      </c>
      <c r="E29" s="71"/>
    </row>
    <row r="30" spans="1:5" ht="51" hidden="1">
      <c r="A30" s="7" t="s">
        <v>156</v>
      </c>
      <c r="B30" s="69" t="s">
        <v>359</v>
      </c>
      <c r="C30" s="7" t="s">
        <v>357</v>
      </c>
      <c r="D30" s="70" t="s">
        <v>244</v>
      </c>
      <c r="E30" s="71"/>
    </row>
  </sheetData>
  <sheetProtection/>
  <autoFilter ref="A6:I92"/>
  <mergeCells count="6">
    <mergeCell ref="A4:E4"/>
    <mergeCell ref="B8:D8"/>
    <mergeCell ref="A7:D7"/>
    <mergeCell ref="C1:E1"/>
    <mergeCell ref="C2:E2"/>
    <mergeCell ref="C3:E3"/>
  </mergeCells>
  <printOptions/>
  <pageMargins left="0.5905511811023623" right="0.3937007874015748" top="0.1968503937007874" bottom="0.1968503937007874" header="0.3937007874015748" footer="0.2362204724409449"/>
  <pageSetup firstPageNumber="1" useFirstPageNumber="1" fitToHeight="0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91" zoomScaleSheetLayoutView="91" workbookViewId="0" topLeftCell="A1">
      <selection activeCell="K7" sqref="K7:K8"/>
    </sheetView>
  </sheetViews>
  <sheetFormatPr defaultColWidth="9.00390625" defaultRowHeight="12.75"/>
  <cols>
    <col min="1" max="1" width="5.375" style="95" customWidth="1"/>
    <col min="2" max="2" width="4.375" style="68" customWidth="1"/>
    <col min="3" max="3" width="2.625" style="68" customWidth="1"/>
    <col min="4" max="4" width="3.625" style="68" customWidth="1"/>
    <col min="5" max="5" width="3.00390625" style="68" customWidth="1"/>
    <col min="6" max="6" width="4.25390625" style="68" customWidth="1"/>
    <col min="7" max="7" width="4.125" style="68" customWidth="1"/>
    <col min="8" max="8" width="5.125" style="68" customWidth="1"/>
    <col min="9" max="9" width="10.125" style="68" customWidth="1"/>
    <col min="10" max="10" width="51.75390625" style="68" customWidth="1"/>
    <col min="11" max="11" width="18.25390625" style="0" customWidth="1"/>
    <col min="12" max="12" width="17.375" style="0" customWidth="1"/>
    <col min="13" max="13" width="12.00390625" style="0" bestFit="1" customWidth="1"/>
    <col min="14" max="16" width="3.625" style="0" bestFit="1" customWidth="1"/>
  </cols>
  <sheetData>
    <row r="1" spans="1:13" s="74" customFormat="1" ht="16.5" customHeight="1">
      <c r="A1" s="72"/>
      <c r="B1" s="73"/>
      <c r="C1" s="289" t="s">
        <v>181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s="74" customFormat="1" ht="16.5" customHeight="1">
      <c r="A2" s="72"/>
      <c r="B2" s="73"/>
      <c r="C2" s="289" t="s">
        <v>216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74" customFormat="1" ht="16.5" customHeight="1">
      <c r="A3" s="72"/>
      <c r="B3" s="73"/>
      <c r="C3" s="289" t="s">
        <v>405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13" s="74" customFormat="1" ht="63.75" customHeight="1">
      <c r="A4" s="290" t="s">
        <v>406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 s="74" customFormat="1" ht="7.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5"/>
      <c r="L5" s="75"/>
      <c r="M5" s="75"/>
    </row>
    <row r="6" spans="1:13" s="74" customFormat="1" ht="15.7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5"/>
      <c r="L6" s="291" t="s">
        <v>17</v>
      </c>
      <c r="M6" s="291"/>
    </row>
    <row r="7" spans="1:13" s="74" customFormat="1" ht="15.75" customHeight="1">
      <c r="A7" s="292" t="s">
        <v>182</v>
      </c>
      <c r="B7" s="294" t="s">
        <v>129</v>
      </c>
      <c r="C7" s="295"/>
      <c r="D7" s="295"/>
      <c r="E7" s="295"/>
      <c r="F7" s="295"/>
      <c r="G7" s="295"/>
      <c r="H7" s="295"/>
      <c r="I7" s="296"/>
      <c r="J7" s="297" t="s">
        <v>183</v>
      </c>
      <c r="K7" s="285" t="s">
        <v>407</v>
      </c>
      <c r="L7" s="285" t="s">
        <v>408</v>
      </c>
      <c r="M7" s="285" t="s">
        <v>217</v>
      </c>
    </row>
    <row r="8" spans="1:13" s="74" customFormat="1" ht="138.75" customHeight="1">
      <c r="A8" s="293"/>
      <c r="B8" s="76" t="s">
        <v>184</v>
      </c>
      <c r="C8" s="76" t="s">
        <v>185</v>
      </c>
      <c r="D8" s="76" t="s">
        <v>186</v>
      </c>
      <c r="E8" s="76" t="s">
        <v>187</v>
      </c>
      <c r="F8" s="76" t="s">
        <v>188</v>
      </c>
      <c r="G8" s="76" t="s">
        <v>189</v>
      </c>
      <c r="H8" s="76" t="s">
        <v>190</v>
      </c>
      <c r="I8" s="76" t="s">
        <v>191</v>
      </c>
      <c r="J8" s="298"/>
      <c r="K8" s="286"/>
      <c r="L8" s="286"/>
      <c r="M8" s="286"/>
    </row>
    <row r="9" spans="1:13" s="79" customFormat="1" ht="13.5" customHeight="1">
      <c r="A9" s="77"/>
      <c r="B9" s="78">
        <v>1</v>
      </c>
      <c r="C9" s="78">
        <v>2</v>
      </c>
      <c r="D9" s="78">
        <v>3</v>
      </c>
      <c r="E9" s="78">
        <v>4</v>
      </c>
      <c r="F9" s="78">
        <v>5</v>
      </c>
      <c r="G9" s="78">
        <v>6</v>
      </c>
      <c r="H9" s="78">
        <v>7</v>
      </c>
      <c r="I9" s="78">
        <v>8</v>
      </c>
      <c r="J9" s="78">
        <v>9</v>
      </c>
      <c r="K9" s="78">
        <v>10</v>
      </c>
      <c r="L9" s="78">
        <v>11</v>
      </c>
      <c r="M9" s="78">
        <v>12</v>
      </c>
    </row>
    <row r="10" spans="1:16" ht="15" customHeight="1">
      <c r="A10" s="80" t="s">
        <v>41</v>
      </c>
      <c r="B10" s="81" t="s">
        <v>52</v>
      </c>
      <c r="C10" s="81" t="s">
        <v>41</v>
      </c>
      <c r="D10" s="81" t="s">
        <v>192</v>
      </c>
      <c r="E10" s="81" t="s">
        <v>192</v>
      </c>
      <c r="F10" s="81" t="s">
        <v>52</v>
      </c>
      <c r="G10" s="81" t="s">
        <v>192</v>
      </c>
      <c r="H10" s="81" t="s">
        <v>193</v>
      </c>
      <c r="I10" s="81" t="s">
        <v>52</v>
      </c>
      <c r="J10" s="82" t="s">
        <v>7</v>
      </c>
      <c r="K10" s="148">
        <f>K11+K14+K19+K24+K26+K30</f>
        <v>345769</v>
      </c>
      <c r="L10" s="148">
        <f>L11+L14+L19+L24+L26+L30</f>
        <v>355356.07</v>
      </c>
      <c r="M10" s="84">
        <f aca="true" t="shared" si="0" ref="M10:M29">L10/K10*100</f>
        <v>102.77268060468117</v>
      </c>
      <c r="N10" s="85"/>
      <c r="O10" s="85"/>
      <c r="P10" s="85"/>
    </row>
    <row r="11" spans="1:16" ht="15" customHeight="1">
      <c r="A11" s="80">
        <f>A10+1</f>
        <v>2</v>
      </c>
      <c r="B11" s="81" t="s">
        <v>52</v>
      </c>
      <c r="C11" s="81" t="s">
        <v>41</v>
      </c>
      <c r="D11" s="81" t="s">
        <v>42</v>
      </c>
      <c r="E11" s="81" t="s">
        <v>192</v>
      </c>
      <c r="F11" s="81" t="s">
        <v>52</v>
      </c>
      <c r="G11" s="81" t="s">
        <v>192</v>
      </c>
      <c r="H11" s="81" t="s">
        <v>193</v>
      </c>
      <c r="I11" s="81" t="s">
        <v>52</v>
      </c>
      <c r="J11" s="86" t="s">
        <v>8</v>
      </c>
      <c r="K11" s="148">
        <f>K12</f>
        <v>37000</v>
      </c>
      <c r="L11" s="148">
        <f>L12</f>
        <v>38212.27</v>
      </c>
      <c r="M11" s="84">
        <f t="shared" si="0"/>
        <v>103.2764054054054</v>
      </c>
      <c r="N11" s="85"/>
      <c r="O11" s="85"/>
      <c r="P11" s="85"/>
    </row>
    <row r="12" spans="1:16" ht="15" customHeight="1">
      <c r="A12" s="80">
        <f aca="true" t="shared" si="1" ref="A12:A51">A11+1</f>
        <v>3</v>
      </c>
      <c r="B12" s="81" t="s">
        <v>133</v>
      </c>
      <c r="C12" s="81" t="s">
        <v>41</v>
      </c>
      <c r="D12" s="81" t="s">
        <v>42</v>
      </c>
      <c r="E12" s="81" t="s">
        <v>74</v>
      </c>
      <c r="F12" s="81" t="s">
        <v>52</v>
      </c>
      <c r="G12" s="81" t="s">
        <v>42</v>
      </c>
      <c r="H12" s="81" t="s">
        <v>193</v>
      </c>
      <c r="I12" s="81" t="s">
        <v>43</v>
      </c>
      <c r="J12" s="82" t="s">
        <v>9</v>
      </c>
      <c r="K12" s="148">
        <f>K13</f>
        <v>37000</v>
      </c>
      <c r="L12" s="148">
        <f>L13</f>
        <v>38212.27</v>
      </c>
      <c r="M12" s="84">
        <f t="shared" si="0"/>
        <v>103.2764054054054</v>
      </c>
      <c r="N12" s="85"/>
      <c r="O12" s="85"/>
      <c r="P12" s="85"/>
    </row>
    <row r="13" spans="1:16" ht="66" customHeight="1">
      <c r="A13" s="80">
        <f t="shared" si="1"/>
        <v>4</v>
      </c>
      <c r="B13" s="81" t="s">
        <v>133</v>
      </c>
      <c r="C13" s="81" t="s">
        <v>41</v>
      </c>
      <c r="D13" s="81" t="s">
        <v>42</v>
      </c>
      <c r="E13" s="81" t="s">
        <v>74</v>
      </c>
      <c r="F13" s="81" t="s">
        <v>194</v>
      </c>
      <c r="G13" s="81" t="s">
        <v>42</v>
      </c>
      <c r="H13" s="81" t="s">
        <v>193</v>
      </c>
      <c r="I13" s="81" t="s">
        <v>43</v>
      </c>
      <c r="J13" s="87" t="s">
        <v>158</v>
      </c>
      <c r="K13" s="148">
        <v>37000</v>
      </c>
      <c r="L13" s="148">
        <f>АдмДох!E9</f>
        <v>38212.27</v>
      </c>
      <c r="M13" s="84">
        <f t="shared" si="0"/>
        <v>103.2764054054054</v>
      </c>
      <c r="N13" s="85"/>
      <c r="O13" s="85"/>
      <c r="P13" s="85"/>
    </row>
    <row r="14" spans="1:16" ht="27" customHeight="1">
      <c r="A14" s="80">
        <f t="shared" si="1"/>
        <v>5</v>
      </c>
      <c r="B14" s="81" t="s">
        <v>132</v>
      </c>
      <c r="C14" s="81" t="s">
        <v>41</v>
      </c>
      <c r="D14" s="81" t="s">
        <v>79</v>
      </c>
      <c r="E14" s="81" t="s">
        <v>74</v>
      </c>
      <c r="F14" s="81" t="s">
        <v>195</v>
      </c>
      <c r="G14" s="81" t="s">
        <v>42</v>
      </c>
      <c r="H14" s="81" t="s">
        <v>193</v>
      </c>
      <c r="I14" s="81" t="s">
        <v>43</v>
      </c>
      <c r="J14" s="88" t="s">
        <v>196</v>
      </c>
      <c r="K14" s="148">
        <f>K15+K16+K17+K18</f>
        <v>84900</v>
      </c>
      <c r="L14" s="148">
        <f>L15+L16+L17+L18</f>
        <v>86623.31</v>
      </c>
      <c r="M14" s="84">
        <f t="shared" si="0"/>
        <v>102.02981154299175</v>
      </c>
      <c r="N14" s="85"/>
      <c r="O14" s="85"/>
      <c r="P14" s="85"/>
    </row>
    <row r="15" spans="1:16" ht="48.75" customHeight="1">
      <c r="A15" s="80">
        <f t="shared" si="1"/>
        <v>6</v>
      </c>
      <c r="B15" s="81" t="s">
        <v>132</v>
      </c>
      <c r="C15" s="81" t="s">
        <v>41</v>
      </c>
      <c r="D15" s="81" t="s">
        <v>79</v>
      </c>
      <c r="E15" s="81" t="s">
        <v>74</v>
      </c>
      <c r="F15" s="81" t="s">
        <v>197</v>
      </c>
      <c r="G15" s="81" t="s">
        <v>42</v>
      </c>
      <c r="H15" s="81" t="s">
        <v>193</v>
      </c>
      <c r="I15" s="81" t="s">
        <v>43</v>
      </c>
      <c r="J15" s="87" t="s">
        <v>91</v>
      </c>
      <c r="K15" s="148">
        <v>39000</v>
      </c>
      <c r="L15" s="148">
        <f>АдмДох!E10</f>
        <v>39990.48</v>
      </c>
      <c r="M15" s="84">
        <f t="shared" si="0"/>
        <v>102.5396923076923</v>
      </c>
      <c r="N15" s="85"/>
      <c r="O15" s="85"/>
      <c r="P15" s="85"/>
    </row>
    <row r="16" spans="1:13" ht="61.5" customHeight="1">
      <c r="A16" s="80">
        <f t="shared" si="1"/>
        <v>7</v>
      </c>
      <c r="B16" s="81" t="s">
        <v>132</v>
      </c>
      <c r="C16" s="81" t="s">
        <v>41</v>
      </c>
      <c r="D16" s="81" t="s">
        <v>79</v>
      </c>
      <c r="E16" s="81" t="s">
        <v>74</v>
      </c>
      <c r="F16" s="81" t="s">
        <v>198</v>
      </c>
      <c r="G16" s="81" t="s">
        <v>42</v>
      </c>
      <c r="H16" s="81" t="s">
        <v>193</v>
      </c>
      <c r="I16" s="81" t="s">
        <v>43</v>
      </c>
      <c r="J16" s="87" t="s">
        <v>92</v>
      </c>
      <c r="K16" s="148">
        <v>200</v>
      </c>
      <c r="L16" s="148">
        <f>АдмДох!E11</f>
        <v>281.25</v>
      </c>
      <c r="M16" s="84">
        <f t="shared" si="0"/>
        <v>140.625</v>
      </c>
    </row>
    <row r="17" spans="1:13" ht="49.5" customHeight="1">
      <c r="A17" s="80">
        <f t="shared" si="1"/>
        <v>8</v>
      </c>
      <c r="B17" s="81" t="s">
        <v>132</v>
      </c>
      <c r="C17" s="81" t="s">
        <v>41</v>
      </c>
      <c r="D17" s="81" t="s">
        <v>79</v>
      </c>
      <c r="E17" s="81" t="s">
        <v>74</v>
      </c>
      <c r="F17" s="81" t="s">
        <v>199</v>
      </c>
      <c r="G17" s="81" t="s">
        <v>42</v>
      </c>
      <c r="H17" s="81" t="s">
        <v>193</v>
      </c>
      <c r="I17" s="81" t="s">
        <v>43</v>
      </c>
      <c r="J17" s="87" t="s">
        <v>159</v>
      </c>
      <c r="K17" s="148">
        <v>51300</v>
      </c>
      <c r="L17" s="148">
        <f>АдмДох!E12</f>
        <v>53170.99</v>
      </c>
      <c r="M17" s="84">
        <f t="shared" si="0"/>
        <v>103.64715399610137</v>
      </c>
    </row>
    <row r="18" spans="1:13" ht="50.25" customHeight="1">
      <c r="A18" s="80">
        <f t="shared" si="1"/>
        <v>9</v>
      </c>
      <c r="B18" s="81" t="s">
        <v>132</v>
      </c>
      <c r="C18" s="81" t="s">
        <v>41</v>
      </c>
      <c r="D18" s="81" t="s">
        <v>79</v>
      </c>
      <c r="E18" s="81" t="s">
        <v>74</v>
      </c>
      <c r="F18" s="81" t="s">
        <v>200</v>
      </c>
      <c r="G18" s="81" t="s">
        <v>42</v>
      </c>
      <c r="H18" s="81" t="s">
        <v>193</v>
      </c>
      <c r="I18" s="81" t="s">
        <v>43</v>
      </c>
      <c r="J18" s="87" t="s">
        <v>160</v>
      </c>
      <c r="K18" s="148">
        <v>-5600</v>
      </c>
      <c r="L18" s="148">
        <f>АдмДох!E13</f>
        <v>-6819.41</v>
      </c>
      <c r="M18" s="84">
        <f t="shared" si="0"/>
        <v>121.77517857142857</v>
      </c>
    </row>
    <row r="19" spans="1:13" ht="14.25" customHeight="1">
      <c r="A19" s="80">
        <f t="shared" si="1"/>
        <v>10</v>
      </c>
      <c r="B19" s="81" t="s">
        <v>52</v>
      </c>
      <c r="C19" s="81" t="s">
        <v>41</v>
      </c>
      <c r="D19" s="81" t="s">
        <v>76</v>
      </c>
      <c r="E19" s="81" t="s">
        <v>192</v>
      </c>
      <c r="F19" s="81" t="s">
        <v>52</v>
      </c>
      <c r="G19" s="81" t="s">
        <v>192</v>
      </c>
      <c r="H19" s="81" t="s">
        <v>193</v>
      </c>
      <c r="I19" s="81" t="s">
        <v>52</v>
      </c>
      <c r="J19" s="82" t="s">
        <v>29</v>
      </c>
      <c r="K19" s="84">
        <f>K20+K22+K23</f>
        <v>8767</v>
      </c>
      <c r="L19" s="148">
        <f>L20+L22+L23</f>
        <v>8765.73</v>
      </c>
      <c r="M19" s="84">
        <f t="shared" si="0"/>
        <v>99.98551385878864</v>
      </c>
    </row>
    <row r="20" spans="1:13" ht="16.5" customHeight="1">
      <c r="A20" s="80">
        <f t="shared" si="1"/>
        <v>11</v>
      </c>
      <c r="B20" s="81" t="s">
        <v>52</v>
      </c>
      <c r="C20" s="81" t="s">
        <v>41</v>
      </c>
      <c r="D20" s="81" t="s">
        <v>76</v>
      </c>
      <c r="E20" s="81" t="s">
        <v>42</v>
      </c>
      <c r="F20" s="81" t="s">
        <v>52</v>
      </c>
      <c r="G20" s="81" t="s">
        <v>192</v>
      </c>
      <c r="H20" s="81" t="s">
        <v>193</v>
      </c>
      <c r="I20" s="81" t="s">
        <v>43</v>
      </c>
      <c r="J20" s="89" t="s">
        <v>201</v>
      </c>
      <c r="K20" s="148">
        <f>K21</f>
        <v>2553</v>
      </c>
      <c r="L20" s="148">
        <f>L21</f>
        <v>2552.64</v>
      </c>
      <c r="M20" s="84">
        <f t="shared" si="0"/>
        <v>99.98589894242068</v>
      </c>
    </row>
    <row r="21" spans="1:13" ht="39" customHeight="1">
      <c r="A21" s="80">
        <f t="shared" si="1"/>
        <v>12</v>
      </c>
      <c r="B21" s="81" t="s">
        <v>133</v>
      </c>
      <c r="C21" s="81" t="s">
        <v>41</v>
      </c>
      <c r="D21" s="81" t="s">
        <v>76</v>
      </c>
      <c r="E21" s="81" t="s">
        <v>42</v>
      </c>
      <c r="F21" s="81" t="s">
        <v>131</v>
      </c>
      <c r="G21" s="81" t="s">
        <v>68</v>
      </c>
      <c r="H21" s="81" t="s">
        <v>193</v>
      </c>
      <c r="I21" s="81" t="s">
        <v>43</v>
      </c>
      <c r="J21" s="87" t="s">
        <v>202</v>
      </c>
      <c r="K21" s="148">
        <v>2553</v>
      </c>
      <c r="L21" s="148">
        <f>АдмДох!E14</f>
        <v>2552.64</v>
      </c>
      <c r="M21" s="84">
        <f t="shared" si="0"/>
        <v>99.98589894242068</v>
      </c>
    </row>
    <row r="22" spans="1:13" ht="39" customHeight="1">
      <c r="A22" s="80">
        <f t="shared" si="1"/>
        <v>13</v>
      </c>
      <c r="B22" s="81" t="s">
        <v>133</v>
      </c>
      <c r="C22" s="81" t="s">
        <v>41</v>
      </c>
      <c r="D22" s="81" t="s">
        <v>76</v>
      </c>
      <c r="E22" s="81" t="s">
        <v>76</v>
      </c>
      <c r="F22" s="81" t="s">
        <v>131</v>
      </c>
      <c r="G22" s="81" t="s">
        <v>68</v>
      </c>
      <c r="H22" s="81" t="s">
        <v>193</v>
      </c>
      <c r="I22" s="81" t="s">
        <v>43</v>
      </c>
      <c r="J22" s="87" t="s">
        <v>218</v>
      </c>
      <c r="K22" s="148">
        <v>3853</v>
      </c>
      <c r="L22" s="148">
        <f>АдмДох!E15</f>
        <v>3852.26</v>
      </c>
      <c r="M22" s="83">
        <f t="shared" si="0"/>
        <v>99.9807941863483</v>
      </c>
    </row>
    <row r="23" spans="1:13" ht="39" customHeight="1">
      <c r="A23" s="80">
        <f t="shared" si="1"/>
        <v>14</v>
      </c>
      <c r="B23" s="81" t="s">
        <v>133</v>
      </c>
      <c r="C23" s="81" t="s">
        <v>41</v>
      </c>
      <c r="D23" s="81" t="s">
        <v>76</v>
      </c>
      <c r="E23" s="81" t="s">
        <v>76</v>
      </c>
      <c r="F23" s="81" t="s">
        <v>300</v>
      </c>
      <c r="G23" s="81" t="s">
        <v>68</v>
      </c>
      <c r="H23" s="81" t="s">
        <v>193</v>
      </c>
      <c r="I23" s="81" t="s">
        <v>43</v>
      </c>
      <c r="J23" s="87" t="s">
        <v>219</v>
      </c>
      <c r="K23" s="148">
        <v>2361</v>
      </c>
      <c r="L23" s="148">
        <f>АдмДох!E16</f>
        <v>2360.83</v>
      </c>
      <c r="M23" s="84">
        <f t="shared" si="0"/>
        <v>99.99279966116052</v>
      </c>
    </row>
    <row r="24" spans="1:14" s="91" customFormat="1" ht="14.25" customHeight="1">
      <c r="A24" s="80">
        <f t="shared" si="1"/>
        <v>15</v>
      </c>
      <c r="B24" s="90" t="s">
        <v>156</v>
      </c>
      <c r="C24" s="90" t="s">
        <v>41</v>
      </c>
      <c r="D24" s="90" t="s">
        <v>6</v>
      </c>
      <c r="E24" s="90" t="s">
        <v>81</v>
      </c>
      <c r="F24" s="90" t="s">
        <v>52</v>
      </c>
      <c r="G24" s="90" t="s">
        <v>42</v>
      </c>
      <c r="H24" s="90" t="s">
        <v>193</v>
      </c>
      <c r="I24" s="90" t="s">
        <v>43</v>
      </c>
      <c r="J24" s="88" t="s">
        <v>2</v>
      </c>
      <c r="K24" s="148">
        <f>K25</f>
        <v>1600</v>
      </c>
      <c r="L24" s="148">
        <f>L25</f>
        <v>1600</v>
      </c>
      <c r="M24" s="84">
        <f t="shared" si="0"/>
        <v>100</v>
      </c>
      <c r="N24" s="272"/>
    </row>
    <row r="25" spans="1:14" s="91" customFormat="1" ht="53.25" customHeight="1">
      <c r="A25" s="80">
        <f t="shared" si="1"/>
        <v>16</v>
      </c>
      <c r="B25" s="90" t="s">
        <v>156</v>
      </c>
      <c r="C25" s="90" t="s">
        <v>41</v>
      </c>
      <c r="D25" s="90" t="s">
        <v>6</v>
      </c>
      <c r="E25" s="90" t="s">
        <v>81</v>
      </c>
      <c r="F25" s="90" t="s">
        <v>203</v>
      </c>
      <c r="G25" s="90" t="s">
        <v>42</v>
      </c>
      <c r="H25" s="90" t="s">
        <v>193</v>
      </c>
      <c r="I25" s="90" t="s">
        <v>43</v>
      </c>
      <c r="J25" s="92" t="s">
        <v>164</v>
      </c>
      <c r="K25" s="148">
        <v>1600</v>
      </c>
      <c r="L25" s="148">
        <f>АдмДох!E17</f>
        <v>1600</v>
      </c>
      <c r="M25" s="84">
        <f t="shared" si="0"/>
        <v>100</v>
      </c>
      <c r="N25" s="273"/>
    </row>
    <row r="26" spans="1:14" ht="39" customHeight="1">
      <c r="A26" s="80">
        <f t="shared" si="1"/>
        <v>17</v>
      </c>
      <c r="B26" s="81" t="s">
        <v>52</v>
      </c>
      <c r="C26" s="81" t="s">
        <v>41</v>
      </c>
      <c r="D26" s="81" t="s">
        <v>4</v>
      </c>
      <c r="E26" s="81" t="s">
        <v>192</v>
      </c>
      <c r="F26" s="81" t="s">
        <v>52</v>
      </c>
      <c r="G26" s="81" t="s">
        <v>192</v>
      </c>
      <c r="H26" s="81" t="s">
        <v>193</v>
      </c>
      <c r="I26" s="81" t="s">
        <v>192</v>
      </c>
      <c r="J26" s="88" t="s">
        <v>35</v>
      </c>
      <c r="K26" s="148">
        <f aca="true" t="shared" si="2" ref="K26:L28">K27</f>
        <v>118151</v>
      </c>
      <c r="L26" s="148">
        <f t="shared" si="2"/>
        <v>124803.72</v>
      </c>
      <c r="M26" s="84">
        <f t="shared" si="0"/>
        <v>105.63069292684786</v>
      </c>
      <c r="N26" s="274"/>
    </row>
    <row r="27" spans="1:13" ht="77.25" customHeight="1">
      <c r="A27" s="80">
        <f t="shared" si="1"/>
        <v>18</v>
      </c>
      <c r="B27" s="81" t="s">
        <v>52</v>
      </c>
      <c r="C27" s="81" t="s">
        <v>41</v>
      </c>
      <c r="D27" s="81" t="s">
        <v>4</v>
      </c>
      <c r="E27" s="81" t="s">
        <v>75</v>
      </c>
      <c r="F27" s="81" t="s">
        <v>52</v>
      </c>
      <c r="G27" s="81" t="s">
        <v>192</v>
      </c>
      <c r="H27" s="81" t="s">
        <v>193</v>
      </c>
      <c r="I27" s="81" t="s">
        <v>5</v>
      </c>
      <c r="J27" s="93" t="s">
        <v>204</v>
      </c>
      <c r="K27" s="148">
        <f t="shared" si="2"/>
        <v>118151</v>
      </c>
      <c r="L27" s="148">
        <f t="shared" si="2"/>
        <v>124803.72</v>
      </c>
      <c r="M27" s="84">
        <f t="shared" si="0"/>
        <v>105.63069292684786</v>
      </c>
    </row>
    <row r="28" spans="1:13" ht="75" customHeight="1">
      <c r="A28" s="80">
        <f t="shared" si="1"/>
        <v>19</v>
      </c>
      <c r="B28" s="81" t="s">
        <v>156</v>
      </c>
      <c r="C28" s="81" t="s">
        <v>41</v>
      </c>
      <c r="D28" s="81" t="s">
        <v>4</v>
      </c>
      <c r="E28" s="81" t="s">
        <v>75</v>
      </c>
      <c r="F28" s="81" t="s">
        <v>131</v>
      </c>
      <c r="G28" s="81" t="s">
        <v>192</v>
      </c>
      <c r="H28" s="81" t="s">
        <v>193</v>
      </c>
      <c r="I28" s="81" t="s">
        <v>5</v>
      </c>
      <c r="J28" s="93" t="s">
        <v>205</v>
      </c>
      <c r="K28" s="148">
        <f t="shared" si="2"/>
        <v>118151</v>
      </c>
      <c r="L28" s="148">
        <f t="shared" si="2"/>
        <v>124803.72</v>
      </c>
      <c r="M28" s="84">
        <f t="shared" si="0"/>
        <v>105.63069292684786</v>
      </c>
    </row>
    <row r="29" spans="1:13" ht="53.25" customHeight="1">
      <c r="A29" s="80">
        <f t="shared" si="1"/>
        <v>20</v>
      </c>
      <c r="B29" s="81" t="s">
        <v>156</v>
      </c>
      <c r="C29" s="81" t="s">
        <v>41</v>
      </c>
      <c r="D29" s="81" t="s">
        <v>4</v>
      </c>
      <c r="E29" s="81" t="s">
        <v>75</v>
      </c>
      <c r="F29" s="81" t="s">
        <v>206</v>
      </c>
      <c r="G29" s="81" t="s">
        <v>68</v>
      </c>
      <c r="H29" s="81" t="s">
        <v>193</v>
      </c>
      <c r="I29" s="81" t="s">
        <v>5</v>
      </c>
      <c r="J29" s="87" t="s">
        <v>207</v>
      </c>
      <c r="K29" s="148">
        <v>118151</v>
      </c>
      <c r="L29" s="148">
        <f>АдмДох!E18</f>
        <v>124803.72</v>
      </c>
      <c r="M29" s="84">
        <f t="shared" si="0"/>
        <v>105.63069292684786</v>
      </c>
    </row>
    <row r="30" spans="1:13" ht="29.25" customHeight="1">
      <c r="A30" s="80">
        <f t="shared" si="1"/>
        <v>21</v>
      </c>
      <c r="B30" s="81" t="s">
        <v>156</v>
      </c>
      <c r="C30" s="81" t="s">
        <v>41</v>
      </c>
      <c r="D30" s="81" t="s">
        <v>19</v>
      </c>
      <c r="E30" s="81" t="s">
        <v>192</v>
      </c>
      <c r="F30" s="81" t="s">
        <v>52</v>
      </c>
      <c r="G30" s="81" t="s">
        <v>192</v>
      </c>
      <c r="H30" s="81" t="s">
        <v>193</v>
      </c>
      <c r="I30" s="81" t="s">
        <v>20</v>
      </c>
      <c r="J30" s="94" t="s">
        <v>220</v>
      </c>
      <c r="K30" s="148">
        <f>K31+K32</f>
        <v>95351</v>
      </c>
      <c r="L30" s="148">
        <f>L31+L32</f>
        <v>95351.04</v>
      </c>
      <c r="M30" s="84" t="e">
        <f>M32</f>
        <v>#DIV/0!</v>
      </c>
    </row>
    <row r="31" spans="1:13" ht="29.25" customHeight="1">
      <c r="A31" s="80">
        <f t="shared" si="1"/>
        <v>22</v>
      </c>
      <c r="B31" s="81" t="s">
        <v>156</v>
      </c>
      <c r="C31" s="81" t="s">
        <v>41</v>
      </c>
      <c r="D31" s="81" t="s">
        <v>19</v>
      </c>
      <c r="E31" s="81" t="s">
        <v>42</v>
      </c>
      <c r="F31" s="81" t="s">
        <v>208</v>
      </c>
      <c r="G31" s="81" t="s">
        <v>68</v>
      </c>
      <c r="H31" s="81" t="s">
        <v>193</v>
      </c>
      <c r="I31" s="81" t="s">
        <v>20</v>
      </c>
      <c r="J31" s="94" t="s">
        <v>209</v>
      </c>
      <c r="K31" s="148">
        <v>95351</v>
      </c>
      <c r="L31" s="148">
        <f>АдмДох!E19</f>
        <v>95351.04</v>
      </c>
      <c r="M31" s="84">
        <f>L31/K31*100</f>
        <v>100.00004195026794</v>
      </c>
    </row>
    <row r="32" spans="1:15" ht="39.75" customHeight="1" hidden="1">
      <c r="A32" s="266">
        <v>23</v>
      </c>
      <c r="B32" s="81" t="s">
        <v>392</v>
      </c>
      <c r="C32" s="81" t="s">
        <v>41</v>
      </c>
      <c r="D32" s="81" t="s">
        <v>393</v>
      </c>
      <c r="E32" s="81" t="s">
        <v>68</v>
      </c>
      <c r="F32" s="81" t="s">
        <v>132</v>
      </c>
      <c r="G32" s="81" t="s">
        <v>68</v>
      </c>
      <c r="H32" s="81" t="s">
        <v>193</v>
      </c>
      <c r="I32" s="81" t="s">
        <v>40</v>
      </c>
      <c r="J32" s="94" t="s">
        <v>394</v>
      </c>
      <c r="K32" s="148"/>
      <c r="L32" s="148">
        <f>АдмДох!E21</f>
        <v>0</v>
      </c>
      <c r="M32" s="84" t="e">
        <f>L32/K32*100</f>
        <v>#DIV/0!</v>
      </c>
      <c r="N32" s="274"/>
      <c r="O32" s="274"/>
    </row>
    <row r="33" spans="1:16" ht="14.25" customHeight="1">
      <c r="A33" s="80">
        <f t="shared" si="1"/>
        <v>24</v>
      </c>
      <c r="B33" s="154" t="s">
        <v>52</v>
      </c>
      <c r="C33" s="154" t="s">
        <v>55</v>
      </c>
      <c r="D33" s="154" t="s">
        <v>192</v>
      </c>
      <c r="E33" s="154" t="s">
        <v>192</v>
      </c>
      <c r="F33" s="154" t="s">
        <v>52</v>
      </c>
      <c r="G33" s="154" t="s">
        <v>192</v>
      </c>
      <c r="H33" s="154" t="s">
        <v>193</v>
      </c>
      <c r="I33" s="154" t="s">
        <v>52</v>
      </c>
      <c r="J33" s="155" t="s">
        <v>28</v>
      </c>
      <c r="K33" s="156">
        <f>K34</f>
        <v>7091067</v>
      </c>
      <c r="L33" s="156">
        <f>L34</f>
        <v>7091067</v>
      </c>
      <c r="M33" s="156">
        <f>M34</f>
        <v>100</v>
      </c>
      <c r="N33" s="276"/>
      <c r="O33" s="275"/>
      <c r="P33" s="85"/>
    </row>
    <row r="34" spans="1:15" ht="27.75" customHeight="1">
      <c r="A34" s="80">
        <f t="shared" si="1"/>
        <v>25</v>
      </c>
      <c r="B34" s="81" t="s">
        <v>52</v>
      </c>
      <c r="C34" s="81" t="s">
        <v>55</v>
      </c>
      <c r="D34" s="81" t="s">
        <v>74</v>
      </c>
      <c r="E34" s="81" t="s">
        <v>192</v>
      </c>
      <c r="F34" s="81" t="s">
        <v>52</v>
      </c>
      <c r="G34" s="81" t="s">
        <v>192</v>
      </c>
      <c r="H34" s="81" t="s">
        <v>193</v>
      </c>
      <c r="I34" s="81" t="s">
        <v>52</v>
      </c>
      <c r="J34" s="88" t="s">
        <v>47</v>
      </c>
      <c r="K34" s="148">
        <f>K37+K41+K46+K38</f>
        <v>7091067</v>
      </c>
      <c r="L34" s="148">
        <f>L37+L41+L46+L38</f>
        <v>7091067</v>
      </c>
      <c r="M34" s="148">
        <f>M35</f>
        <v>100</v>
      </c>
      <c r="N34" s="274"/>
      <c r="O34" s="274"/>
    </row>
    <row r="35" spans="1:16" ht="25.5" customHeight="1">
      <c r="A35" s="80">
        <f t="shared" si="1"/>
        <v>26</v>
      </c>
      <c r="B35" s="81" t="s">
        <v>156</v>
      </c>
      <c r="C35" s="81" t="s">
        <v>55</v>
      </c>
      <c r="D35" s="81" t="s">
        <v>74</v>
      </c>
      <c r="E35" s="81" t="s">
        <v>68</v>
      </c>
      <c r="F35" s="81" t="s">
        <v>52</v>
      </c>
      <c r="G35" s="81" t="s">
        <v>192</v>
      </c>
      <c r="H35" s="81" t="s">
        <v>193</v>
      </c>
      <c r="I35" s="81" t="s">
        <v>1</v>
      </c>
      <c r="J35" s="88" t="s">
        <v>47</v>
      </c>
      <c r="K35" s="148">
        <f>K36</f>
        <v>6464500</v>
      </c>
      <c r="L35" s="148">
        <f>L36</f>
        <v>6464500</v>
      </c>
      <c r="M35" s="84">
        <f aca="true" t="shared" si="3" ref="M35:M45">L35/K35*100</f>
        <v>100</v>
      </c>
      <c r="N35" s="85"/>
      <c r="O35" s="85"/>
      <c r="P35" s="85"/>
    </row>
    <row r="36" spans="1:13" ht="26.25" customHeight="1">
      <c r="A36" s="80">
        <f t="shared" si="1"/>
        <v>27</v>
      </c>
      <c r="B36" s="81" t="s">
        <v>156</v>
      </c>
      <c r="C36" s="81" t="s">
        <v>55</v>
      </c>
      <c r="D36" s="81" t="s">
        <v>74</v>
      </c>
      <c r="E36" s="81" t="s">
        <v>68</v>
      </c>
      <c r="F36" s="81" t="s">
        <v>210</v>
      </c>
      <c r="G36" s="81" t="s">
        <v>192</v>
      </c>
      <c r="H36" s="81" t="s">
        <v>193</v>
      </c>
      <c r="I36" s="81" t="s">
        <v>1</v>
      </c>
      <c r="J36" s="88" t="s">
        <v>211</v>
      </c>
      <c r="K36" s="148">
        <f>K37</f>
        <v>6464500</v>
      </c>
      <c r="L36" s="148">
        <f>L37</f>
        <v>6464500</v>
      </c>
      <c r="M36" s="84">
        <f t="shared" si="3"/>
        <v>100</v>
      </c>
    </row>
    <row r="37" spans="1:13" ht="24.75" customHeight="1">
      <c r="A37" s="80">
        <f t="shared" si="1"/>
        <v>28</v>
      </c>
      <c r="B37" s="81" t="s">
        <v>156</v>
      </c>
      <c r="C37" s="81" t="s">
        <v>55</v>
      </c>
      <c r="D37" s="81" t="s">
        <v>74</v>
      </c>
      <c r="E37" s="81" t="s">
        <v>391</v>
      </c>
      <c r="F37" s="81" t="s">
        <v>210</v>
      </c>
      <c r="G37" s="81" t="s">
        <v>68</v>
      </c>
      <c r="H37" s="81" t="s">
        <v>193</v>
      </c>
      <c r="I37" s="81" t="s">
        <v>1</v>
      </c>
      <c r="J37" s="88" t="s">
        <v>212</v>
      </c>
      <c r="K37" s="148">
        <f>L37</f>
        <v>6464500</v>
      </c>
      <c r="L37" s="148">
        <f>АдмДох!E24</f>
        <v>6464500</v>
      </c>
      <c r="M37" s="84">
        <f t="shared" si="3"/>
        <v>100</v>
      </c>
    </row>
    <row r="38" spans="1:13" s="269" customFormat="1" ht="39" customHeight="1">
      <c r="A38" s="266">
        <f t="shared" si="1"/>
        <v>29</v>
      </c>
      <c r="B38" s="81" t="s">
        <v>52</v>
      </c>
      <c r="C38" s="81" t="s">
        <v>55</v>
      </c>
      <c r="D38" s="81" t="s">
        <v>74</v>
      </c>
      <c r="E38" s="81" t="s">
        <v>383</v>
      </c>
      <c r="F38" s="81" t="s">
        <v>52</v>
      </c>
      <c r="G38" s="81" t="s">
        <v>192</v>
      </c>
      <c r="H38" s="81" t="s">
        <v>193</v>
      </c>
      <c r="I38" s="81" t="s">
        <v>357</v>
      </c>
      <c r="J38" s="270" t="s">
        <v>384</v>
      </c>
      <c r="K38" s="268">
        <f>K39</f>
        <v>156670</v>
      </c>
      <c r="L38" s="268">
        <f>L39</f>
        <v>156670</v>
      </c>
      <c r="M38" s="84">
        <f t="shared" si="3"/>
        <v>100</v>
      </c>
    </row>
    <row r="39" spans="1:13" s="269" customFormat="1" ht="31.5" customHeight="1">
      <c r="A39" s="266">
        <f t="shared" si="1"/>
        <v>30</v>
      </c>
      <c r="B39" s="90" t="s">
        <v>52</v>
      </c>
      <c r="C39" s="90" t="s">
        <v>55</v>
      </c>
      <c r="D39" s="90" t="s">
        <v>74</v>
      </c>
      <c r="E39" s="90" t="s">
        <v>385</v>
      </c>
      <c r="F39" s="90" t="s">
        <v>214</v>
      </c>
      <c r="G39" s="90" t="s">
        <v>192</v>
      </c>
      <c r="H39" s="90" t="s">
        <v>193</v>
      </c>
      <c r="I39" s="90" t="s">
        <v>357</v>
      </c>
      <c r="J39" s="267" t="s">
        <v>386</v>
      </c>
      <c r="K39" s="268">
        <f>K40</f>
        <v>156670</v>
      </c>
      <c r="L39" s="268">
        <f>L40</f>
        <v>156670</v>
      </c>
      <c r="M39" s="84">
        <f t="shared" si="3"/>
        <v>100</v>
      </c>
    </row>
    <row r="40" spans="1:13" s="269" customFormat="1" ht="28.5" customHeight="1">
      <c r="A40" s="266">
        <f t="shared" si="1"/>
        <v>31</v>
      </c>
      <c r="B40" s="81" t="s">
        <v>156</v>
      </c>
      <c r="C40" s="81" t="s">
        <v>55</v>
      </c>
      <c r="D40" s="81" t="s">
        <v>74</v>
      </c>
      <c r="E40" s="81" t="s">
        <v>385</v>
      </c>
      <c r="F40" s="81" t="s">
        <v>214</v>
      </c>
      <c r="G40" s="81" t="s">
        <v>68</v>
      </c>
      <c r="H40" s="81" t="s">
        <v>52</v>
      </c>
      <c r="I40" s="81" t="s">
        <v>357</v>
      </c>
      <c r="J40" s="267" t="s">
        <v>387</v>
      </c>
      <c r="K40" s="268">
        <v>156670</v>
      </c>
      <c r="L40" s="268">
        <f>АдмДох!E25</f>
        <v>156670</v>
      </c>
      <c r="M40" s="84">
        <f t="shared" si="3"/>
        <v>100</v>
      </c>
    </row>
    <row r="41" spans="1:13" ht="27.75" customHeight="1">
      <c r="A41" s="266">
        <f t="shared" si="1"/>
        <v>32</v>
      </c>
      <c r="B41" s="81" t="s">
        <v>156</v>
      </c>
      <c r="C41" s="81" t="s">
        <v>55</v>
      </c>
      <c r="D41" s="81" t="s">
        <v>74</v>
      </c>
      <c r="E41" s="81" t="s">
        <v>360</v>
      </c>
      <c r="F41" s="81" t="s">
        <v>52</v>
      </c>
      <c r="G41" s="81" t="s">
        <v>192</v>
      </c>
      <c r="H41" s="81" t="s">
        <v>193</v>
      </c>
      <c r="I41" s="81" t="s">
        <v>1</v>
      </c>
      <c r="J41" s="88" t="s">
        <v>14</v>
      </c>
      <c r="K41" s="148">
        <f>K42+K44</f>
        <v>64753</v>
      </c>
      <c r="L41" s="148">
        <f>L42+L44</f>
        <v>64753</v>
      </c>
      <c r="M41" s="84">
        <f t="shared" si="3"/>
        <v>100</v>
      </c>
    </row>
    <row r="42" spans="1:13" ht="40.5" customHeight="1">
      <c r="A42" s="266">
        <f t="shared" si="1"/>
        <v>33</v>
      </c>
      <c r="B42" s="81" t="s">
        <v>156</v>
      </c>
      <c r="C42" s="81" t="s">
        <v>55</v>
      </c>
      <c r="D42" s="81" t="s">
        <v>74</v>
      </c>
      <c r="E42" s="81" t="s">
        <v>360</v>
      </c>
      <c r="F42" s="81" t="s">
        <v>363</v>
      </c>
      <c r="G42" s="81" t="s">
        <v>192</v>
      </c>
      <c r="H42" s="81" t="s">
        <v>193</v>
      </c>
      <c r="I42" s="81" t="s">
        <v>1</v>
      </c>
      <c r="J42" s="70" t="s">
        <v>364</v>
      </c>
      <c r="K42" s="148">
        <f>L42</f>
        <v>1584</v>
      </c>
      <c r="L42" s="148">
        <f>L43</f>
        <v>1584</v>
      </c>
      <c r="M42" s="84">
        <f>L42/K42*100</f>
        <v>100</v>
      </c>
    </row>
    <row r="43" spans="1:13" ht="40.5" customHeight="1">
      <c r="A43" s="266">
        <f t="shared" si="1"/>
        <v>34</v>
      </c>
      <c r="B43" s="81" t="s">
        <v>156</v>
      </c>
      <c r="C43" s="81" t="s">
        <v>55</v>
      </c>
      <c r="D43" s="81" t="s">
        <v>74</v>
      </c>
      <c r="E43" s="81" t="s">
        <v>360</v>
      </c>
      <c r="F43" s="81" t="s">
        <v>363</v>
      </c>
      <c r="G43" s="81" t="s">
        <v>68</v>
      </c>
      <c r="H43" s="81" t="s">
        <v>193</v>
      </c>
      <c r="I43" s="81" t="s">
        <v>1</v>
      </c>
      <c r="J43" s="70" t="s">
        <v>358</v>
      </c>
      <c r="K43" s="148">
        <v>1584</v>
      </c>
      <c r="L43" s="148">
        <f>АдмДох!E26</f>
        <v>1584</v>
      </c>
      <c r="M43" s="84">
        <f>L43/K43*100</f>
        <v>100</v>
      </c>
    </row>
    <row r="44" spans="1:13" ht="40.5" customHeight="1">
      <c r="A44" s="266">
        <f t="shared" si="1"/>
        <v>35</v>
      </c>
      <c r="B44" s="81" t="s">
        <v>156</v>
      </c>
      <c r="C44" s="81" t="s">
        <v>55</v>
      </c>
      <c r="D44" s="81" t="s">
        <v>74</v>
      </c>
      <c r="E44" s="81" t="s">
        <v>361</v>
      </c>
      <c r="F44" s="81" t="s">
        <v>362</v>
      </c>
      <c r="G44" s="81" t="s">
        <v>192</v>
      </c>
      <c r="H44" s="81" t="s">
        <v>193</v>
      </c>
      <c r="I44" s="81" t="s">
        <v>1</v>
      </c>
      <c r="J44" s="87" t="s">
        <v>168</v>
      </c>
      <c r="K44" s="148">
        <f>K45</f>
        <v>63169</v>
      </c>
      <c r="L44" s="148">
        <f>L45</f>
        <v>63169</v>
      </c>
      <c r="M44" s="84">
        <f t="shared" si="3"/>
        <v>100</v>
      </c>
    </row>
    <row r="45" spans="1:13" ht="40.5" customHeight="1">
      <c r="A45" s="266">
        <f t="shared" si="1"/>
        <v>36</v>
      </c>
      <c r="B45" s="81" t="s">
        <v>156</v>
      </c>
      <c r="C45" s="81" t="s">
        <v>55</v>
      </c>
      <c r="D45" s="81" t="s">
        <v>74</v>
      </c>
      <c r="E45" s="81" t="s">
        <v>361</v>
      </c>
      <c r="F45" s="81" t="s">
        <v>362</v>
      </c>
      <c r="G45" s="81" t="s">
        <v>68</v>
      </c>
      <c r="H45" s="81" t="s">
        <v>193</v>
      </c>
      <c r="I45" s="81" t="s">
        <v>1</v>
      </c>
      <c r="J45" s="87" t="s">
        <v>213</v>
      </c>
      <c r="K45" s="148">
        <v>63169</v>
      </c>
      <c r="L45" s="148">
        <f>АдмДох!E27</f>
        <v>63169</v>
      </c>
      <c r="M45" s="84">
        <f t="shared" si="3"/>
        <v>100</v>
      </c>
    </row>
    <row r="46" spans="1:13" ht="18" customHeight="1">
      <c r="A46" s="266">
        <f t="shared" si="1"/>
        <v>37</v>
      </c>
      <c r="B46" s="81" t="s">
        <v>156</v>
      </c>
      <c r="C46" s="81" t="s">
        <v>55</v>
      </c>
      <c r="D46" s="81" t="s">
        <v>74</v>
      </c>
      <c r="E46" s="81" t="s">
        <v>301</v>
      </c>
      <c r="F46" s="81" t="s">
        <v>52</v>
      </c>
      <c r="G46" s="81" t="s">
        <v>192</v>
      </c>
      <c r="H46" s="81" t="s">
        <v>193</v>
      </c>
      <c r="I46" s="81" t="s">
        <v>357</v>
      </c>
      <c r="J46" s="88" t="s">
        <v>390</v>
      </c>
      <c r="K46" s="227">
        <f>K47</f>
        <v>405144</v>
      </c>
      <c r="L46" s="227">
        <f>L47</f>
        <v>405144</v>
      </c>
      <c r="M46" s="227">
        <f>M47</f>
        <v>100</v>
      </c>
    </row>
    <row r="47" spans="1:13" ht="18" customHeight="1">
      <c r="A47" s="266">
        <f t="shared" si="1"/>
        <v>38</v>
      </c>
      <c r="B47" s="81" t="s">
        <v>156</v>
      </c>
      <c r="C47" s="81" t="s">
        <v>55</v>
      </c>
      <c r="D47" s="81" t="s">
        <v>74</v>
      </c>
      <c r="E47" s="81" t="s">
        <v>302</v>
      </c>
      <c r="F47" s="81" t="s">
        <v>214</v>
      </c>
      <c r="G47" s="81" t="s">
        <v>192</v>
      </c>
      <c r="H47" s="81" t="s">
        <v>193</v>
      </c>
      <c r="I47" s="81" t="s">
        <v>357</v>
      </c>
      <c r="J47" s="228" t="s">
        <v>365</v>
      </c>
      <c r="K47" s="148">
        <f>K48</f>
        <v>405144</v>
      </c>
      <c r="L47" s="148">
        <f>L48</f>
        <v>405144</v>
      </c>
      <c r="M47" s="148">
        <v>100</v>
      </c>
    </row>
    <row r="48" spans="1:13" ht="28.5" customHeight="1">
      <c r="A48" s="266">
        <f t="shared" si="1"/>
        <v>39</v>
      </c>
      <c r="B48" s="81" t="s">
        <v>156</v>
      </c>
      <c r="C48" s="81" t="s">
        <v>55</v>
      </c>
      <c r="D48" s="81" t="s">
        <v>74</v>
      </c>
      <c r="E48" s="81" t="s">
        <v>302</v>
      </c>
      <c r="F48" s="81" t="s">
        <v>214</v>
      </c>
      <c r="G48" s="81" t="s">
        <v>68</v>
      </c>
      <c r="H48" s="81" t="s">
        <v>193</v>
      </c>
      <c r="I48" s="81" t="s">
        <v>357</v>
      </c>
      <c r="J48" s="228" t="s">
        <v>169</v>
      </c>
      <c r="K48" s="148">
        <f>K51+K50+K49</f>
        <v>405144</v>
      </c>
      <c r="L48" s="148">
        <f>L51+L50+L49</f>
        <v>405144</v>
      </c>
      <c r="M48" s="148">
        <v>100</v>
      </c>
    </row>
    <row r="49" spans="1:13" ht="60" customHeight="1">
      <c r="A49" s="266" t="e">
        <f>#REF!+1</f>
        <v>#REF!</v>
      </c>
      <c r="B49" s="81" t="s">
        <v>156</v>
      </c>
      <c r="C49" s="81" t="s">
        <v>55</v>
      </c>
      <c r="D49" s="81" t="s">
        <v>74</v>
      </c>
      <c r="E49" s="81" t="s">
        <v>302</v>
      </c>
      <c r="F49" s="81" t="s">
        <v>214</v>
      </c>
      <c r="G49" s="81" t="s">
        <v>68</v>
      </c>
      <c r="H49" s="81" t="s">
        <v>409</v>
      </c>
      <c r="I49" s="81" t="s">
        <v>357</v>
      </c>
      <c r="J49" s="93" t="s">
        <v>410</v>
      </c>
      <c r="K49" s="310">
        <v>189839</v>
      </c>
      <c r="L49" s="148">
        <f>K49</f>
        <v>189839</v>
      </c>
      <c r="M49" s="148">
        <v>100</v>
      </c>
    </row>
    <row r="50" spans="1:13" ht="86.25" customHeight="1">
      <c r="A50" s="266" t="e">
        <f t="shared" si="1"/>
        <v>#REF!</v>
      </c>
      <c r="B50" s="81" t="s">
        <v>156</v>
      </c>
      <c r="C50" s="81" t="s">
        <v>55</v>
      </c>
      <c r="D50" s="81" t="s">
        <v>74</v>
      </c>
      <c r="E50" s="81" t="s">
        <v>302</v>
      </c>
      <c r="F50" s="81" t="s">
        <v>214</v>
      </c>
      <c r="G50" s="81" t="s">
        <v>68</v>
      </c>
      <c r="H50" s="81" t="s">
        <v>303</v>
      </c>
      <c r="I50" s="81" t="s">
        <v>357</v>
      </c>
      <c r="J50" s="271" t="s">
        <v>388</v>
      </c>
      <c r="K50" s="148">
        <v>128500</v>
      </c>
      <c r="L50" s="148">
        <f>K50</f>
        <v>128500</v>
      </c>
      <c r="M50" s="148">
        <v>100</v>
      </c>
    </row>
    <row r="51" spans="1:13" ht="59.25" customHeight="1">
      <c r="A51" s="266" t="e">
        <f t="shared" si="1"/>
        <v>#REF!</v>
      </c>
      <c r="B51" s="81" t="s">
        <v>156</v>
      </c>
      <c r="C51" s="81" t="s">
        <v>55</v>
      </c>
      <c r="D51" s="81" t="s">
        <v>74</v>
      </c>
      <c r="E51" s="81" t="s">
        <v>302</v>
      </c>
      <c r="F51" s="81" t="s">
        <v>214</v>
      </c>
      <c r="G51" s="81" t="s">
        <v>68</v>
      </c>
      <c r="H51" s="81" t="s">
        <v>304</v>
      </c>
      <c r="I51" s="81" t="s">
        <v>357</v>
      </c>
      <c r="J51" s="88" t="s">
        <v>389</v>
      </c>
      <c r="K51" s="148">
        <v>86805</v>
      </c>
      <c r="L51" s="148">
        <f>K51</f>
        <v>86805</v>
      </c>
      <c r="M51" s="148">
        <v>100</v>
      </c>
    </row>
    <row r="52" spans="1:13" ht="12.75">
      <c r="A52" s="287" t="s">
        <v>366</v>
      </c>
      <c r="B52" s="288"/>
      <c r="C52" s="288"/>
      <c r="D52" s="288"/>
      <c r="E52" s="288"/>
      <c r="F52" s="288"/>
      <c r="G52" s="288"/>
      <c r="H52" s="288"/>
      <c r="I52" s="288"/>
      <c r="J52" s="229"/>
      <c r="K52" s="309">
        <f>K33+K10</f>
        <v>7436836</v>
      </c>
      <c r="L52" s="309">
        <f>L33+L10</f>
        <v>7446423.07</v>
      </c>
      <c r="M52" s="157">
        <f>L52/K52*100</f>
        <v>100.12891329054455</v>
      </c>
    </row>
  </sheetData>
  <sheetProtection/>
  <mergeCells count="12">
    <mergeCell ref="J7:J8"/>
    <mergeCell ref="K7:K8"/>
    <mergeCell ref="L7:L8"/>
    <mergeCell ref="M7:M8"/>
    <mergeCell ref="A52:I52"/>
    <mergeCell ref="C1:M1"/>
    <mergeCell ref="C2:M2"/>
    <mergeCell ref="C3:M3"/>
    <mergeCell ref="A4:M4"/>
    <mergeCell ref="L6:M6"/>
    <mergeCell ref="A7:A8"/>
    <mergeCell ref="B7:I7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6"/>
  <sheetViews>
    <sheetView view="pageBreakPreview" zoomScaleNormal="91" zoomScaleSheetLayoutView="100" workbookViewId="0" topLeftCell="A44">
      <selection activeCell="G27" sqref="G27"/>
    </sheetView>
  </sheetViews>
  <sheetFormatPr defaultColWidth="9.00390625" defaultRowHeight="12.75"/>
  <cols>
    <col min="1" max="1" width="4.375" style="0" customWidth="1"/>
    <col min="2" max="2" width="36.00390625" style="0" customWidth="1"/>
    <col min="3" max="3" width="6.875" style="0" customWidth="1"/>
    <col min="4" max="4" width="7.375" style="0" customWidth="1"/>
    <col min="5" max="5" width="13.25390625" style="0" customWidth="1"/>
    <col min="6" max="6" width="8.125" style="0" customWidth="1"/>
    <col min="7" max="7" width="15.125" style="0" customWidth="1"/>
    <col min="8" max="8" width="15.375" style="0" customWidth="1"/>
    <col min="9" max="9" width="10.375" style="0" customWidth="1"/>
    <col min="10" max="10" width="17.625" style="0" customWidth="1"/>
  </cols>
  <sheetData>
    <row r="1" spans="1:10" s="74" customFormat="1" ht="16.5" customHeight="1">
      <c r="A1" s="289" t="s">
        <v>238</v>
      </c>
      <c r="B1" s="289"/>
      <c r="C1" s="289"/>
      <c r="D1" s="289"/>
      <c r="E1" s="289"/>
      <c r="F1" s="289"/>
      <c r="G1" s="289"/>
      <c r="H1" s="289"/>
      <c r="I1" s="289"/>
      <c r="J1" s="153"/>
    </row>
    <row r="2" spans="1:10" s="74" customFormat="1" ht="16.5" customHeight="1">
      <c r="A2" s="289" t="s">
        <v>216</v>
      </c>
      <c r="B2" s="289"/>
      <c r="C2" s="289"/>
      <c r="D2" s="289"/>
      <c r="E2" s="289"/>
      <c r="F2" s="289"/>
      <c r="G2" s="289"/>
      <c r="H2" s="289"/>
      <c r="I2" s="289"/>
      <c r="J2" s="153"/>
    </row>
    <row r="3" spans="1:11" s="74" customFormat="1" ht="16.5" customHeight="1">
      <c r="A3" s="289" t="s">
        <v>411</v>
      </c>
      <c r="B3" s="289"/>
      <c r="C3" s="289"/>
      <c r="D3" s="289"/>
      <c r="E3" s="289"/>
      <c r="F3" s="289"/>
      <c r="G3" s="289"/>
      <c r="H3" s="289"/>
      <c r="I3" s="289"/>
      <c r="J3" s="153"/>
      <c r="K3" s="153"/>
    </row>
    <row r="4" spans="1:10" ht="12.75">
      <c r="A4" s="98"/>
      <c r="B4" s="96"/>
      <c r="C4" s="96"/>
      <c r="D4" s="96"/>
      <c r="E4" s="96"/>
      <c r="F4" s="96"/>
      <c r="G4" s="96"/>
      <c r="H4" s="96"/>
      <c r="I4" s="97"/>
      <c r="J4" s="97"/>
    </row>
    <row r="5" spans="1:10" ht="42.75" customHeight="1">
      <c r="A5" s="299" t="s">
        <v>412</v>
      </c>
      <c r="B5" s="299"/>
      <c r="C5" s="299"/>
      <c r="D5" s="299"/>
      <c r="E5" s="299"/>
      <c r="F5" s="299"/>
      <c r="G5" s="299"/>
      <c r="H5" s="299"/>
      <c r="I5" s="299"/>
      <c r="J5" s="265"/>
    </row>
    <row r="6" ht="12" customHeight="1"/>
    <row r="7" spans="1:9" ht="63">
      <c r="A7" s="112" t="s">
        <v>221</v>
      </c>
      <c r="B7" s="108" t="s">
        <v>246</v>
      </c>
      <c r="C7" s="109" t="s">
        <v>280</v>
      </c>
      <c r="D7" s="109" t="s">
        <v>249</v>
      </c>
      <c r="E7" s="109" t="s">
        <v>247</v>
      </c>
      <c r="F7" s="109" t="s">
        <v>248</v>
      </c>
      <c r="G7" s="139" t="s">
        <v>413</v>
      </c>
      <c r="H7" s="141" t="s">
        <v>414</v>
      </c>
      <c r="I7" s="141" t="s">
        <v>125</v>
      </c>
    </row>
    <row r="8" spans="1:9" ht="15.75">
      <c r="A8" s="116"/>
      <c r="B8" s="110" t="s">
        <v>41</v>
      </c>
      <c r="C8" s="111" t="s">
        <v>55</v>
      </c>
      <c r="D8" s="111" t="s">
        <v>87</v>
      </c>
      <c r="E8" s="111" t="s">
        <v>88</v>
      </c>
      <c r="F8" s="111" t="s">
        <v>89</v>
      </c>
      <c r="G8" s="140" t="s">
        <v>90</v>
      </c>
      <c r="H8" s="100"/>
      <c r="I8" s="100"/>
    </row>
    <row r="9" spans="1:9" ht="47.25">
      <c r="A9" s="116">
        <f>A8+1</f>
        <v>1</v>
      </c>
      <c r="B9" s="114" t="s">
        <v>279</v>
      </c>
      <c r="C9" s="126">
        <v>903</v>
      </c>
      <c r="D9" s="126" t="s">
        <v>114</v>
      </c>
      <c r="E9" s="126" t="s">
        <v>114</v>
      </c>
      <c r="F9" s="126" t="s">
        <v>114</v>
      </c>
      <c r="G9" s="158">
        <f>G10+G81+G88+G100+G112+G147+G153+G160+G166</f>
        <v>7821656.78</v>
      </c>
      <c r="H9" s="189">
        <f>H10+H81+H88+H100+H112+H147+H153+H160+H166</f>
        <v>7429210.96</v>
      </c>
      <c r="I9" s="100">
        <f>H9/G9*100</f>
        <v>94.98257426734084</v>
      </c>
    </row>
    <row r="10" spans="1:9" ht="31.5">
      <c r="A10" s="116">
        <f aca="true" t="shared" si="0" ref="A10:A76">A9+1</f>
        <v>2</v>
      </c>
      <c r="B10" s="114" t="s">
        <v>305</v>
      </c>
      <c r="C10" s="126">
        <v>903</v>
      </c>
      <c r="D10" s="126" t="s">
        <v>306</v>
      </c>
      <c r="E10" s="126" t="s">
        <v>114</v>
      </c>
      <c r="F10" s="126" t="s">
        <v>114</v>
      </c>
      <c r="G10" s="158">
        <f>G11+G18+G24+G63+G67+G72</f>
        <v>5990949.98</v>
      </c>
      <c r="H10" s="158">
        <f>H11+H18+H24+H63+H67+H72</f>
        <v>5598504.16</v>
      </c>
      <c r="I10" s="230">
        <f aca="true" t="shared" si="1" ref="I10:I76">H10/G10*100</f>
        <v>93.44935575643046</v>
      </c>
    </row>
    <row r="11" spans="1:9" ht="63">
      <c r="A11" s="116">
        <f t="shared" si="0"/>
        <v>3</v>
      </c>
      <c r="B11" s="114" t="s">
        <v>115</v>
      </c>
      <c r="C11" s="118">
        <v>903</v>
      </c>
      <c r="D11" s="118" t="s">
        <v>96</v>
      </c>
      <c r="E11" s="118" t="s">
        <v>114</v>
      </c>
      <c r="F11" s="118" t="s">
        <v>114</v>
      </c>
      <c r="G11" s="158">
        <f>G13+G16</f>
        <v>1015476</v>
      </c>
      <c r="H11" s="189">
        <f>H13+H16</f>
        <v>877665.5</v>
      </c>
      <c r="I11" s="100">
        <f t="shared" si="1"/>
        <v>86.42897518011257</v>
      </c>
    </row>
    <row r="12" spans="1:9" ht="78.75">
      <c r="A12" s="116">
        <f t="shared" si="0"/>
        <v>4</v>
      </c>
      <c r="B12" s="160" t="s">
        <v>97</v>
      </c>
      <c r="C12" s="121" t="s">
        <v>156</v>
      </c>
      <c r="D12" s="121" t="s">
        <v>96</v>
      </c>
      <c r="E12" s="121" t="s">
        <v>245</v>
      </c>
      <c r="F12" s="121"/>
      <c r="G12" s="231">
        <f>G13</f>
        <v>1015476</v>
      </c>
      <c r="H12" s="161">
        <f>H13</f>
        <v>877665.5</v>
      </c>
      <c r="I12" s="100">
        <f t="shared" si="1"/>
        <v>86.42897518011257</v>
      </c>
    </row>
    <row r="13" spans="1:9" ht="126">
      <c r="A13" s="116">
        <f t="shared" si="0"/>
        <v>5</v>
      </c>
      <c r="B13" s="124" t="s">
        <v>307</v>
      </c>
      <c r="C13" s="121" t="s">
        <v>156</v>
      </c>
      <c r="D13" s="121" t="s">
        <v>96</v>
      </c>
      <c r="E13" s="121" t="s">
        <v>245</v>
      </c>
      <c r="F13" s="121" t="s">
        <v>132</v>
      </c>
      <c r="G13" s="231">
        <f>G14</f>
        <v>1015476</v>
      </c>
      <c r="H13" s="161">
        <f>H14</f>
        <v>877665.5</v>
      </c>
      <c r="I13" s="100">
        <f t="shared" si="1"/>
        <v>86.42897518011257</v>
      </c>
    </row>
    <row r="14" spans="1:9" ht="63">
      <c r="A14" s="116">
        <f t="shared" si="0"/>
        <v>6</v>
      </c>
      <c r="B14" s="124" t="s">
        <v>308</v>
      </c>
      <c r="C14" s="121" t="s">
        <v>156</v>
      </c>
      <c r="D14" s="121" t="s">
        <v>96</v>
      </c>
      <c r="E14" s="121" t="s">
        <v>245</v>
      </c>
      <c r="F14" s="121" t="s">
        <v>5</v>
      </c>
      <c r="G14" s="231">
        <v>1015476</v>
      </c>
      <c r="H14" s="166">
        <v>877665.5</v>
      </c>
      <c r="I14" s="100">
        <f t="shared" si="1"/>
        <v>86.42897518011257</v>
      </c>
    </row>
    <row r="15" spans="1:9" ht="110.25" hidden="1">
      <c r="A15" s="116">
        <f t="shared" si="0"/>
        <v>7</v>
      </c>
      <c r="B15" s="160" t="s">
        <v>309</v>
      </c>
      <c r="C15" s="120" t="s">
        <v>156</v>
      </c>
      <c r="D15" s="120" t="s">
        <v>96</v>
      </c>
      <c r="E15" s="120" t="s">
        <v>310</v>
      </c>
      <c r="F15" s="120"/>
      <c r="G15" s="161">
        <f>G16</f>
        <v>0</v>
      </c>
      <c r="H15" s="166"/>
      <c r="I15" s="100" t="e">
        <f t="shared" si="1"/>
        <v>#DIV/0!</v>
      </c>
    </row>
    <row r="16" spans="1:9" ht="126" hidden="1">
      <c r="A16" s="116">
        <f t="shared" si="0"/>
        <v>8</v>
      </c>
      <c r="B16" s="124" t="s">
        <v>307</v>
      </c>
      <c r="C16" s="120" t="s">
        <v>156</v>
      </c>
      <c r="D16" s="120" t="s">
        <v>96</v>
      </c>
      <c r="E16" s="120" t="s">
        <v>310</v>
      </c>
      <c r="F16" s="120" t="s">
        <v>132</v>
      </c>
      <c r="G16" s="161">
        <f>G17</f>
        <v>0</v>
      </c>
      <c r="H16" s="189"/>
      <c r="I16" s="100" t="e">
        <f t="shared" si="1"/>
        <v>#DIV/0!</v>
      </c>
    </row>
    <row r="17" spans="1:9" ht="63" hidden="1">
      <c r="A17" s="116">
        <f t="shared" si="0"/>
        <v>9</v>
      </c>
      <c r="B17" s="124" t="s">
        <v>308</v>
      </c>
      <c r="C17" s="120" t="s">
        <v>156</v>
      </c>
      <c r="D17" s="120" t="s">
        <v>96</v>
      </c>
      <c r="E17" s="120" t="s">
        <v>310</v>
      </c>
      <c r="F17" s="120" t="s">
        <v>5</v>
      </c>
      <c r="G17" s="161"/>
      <c r="H17" s="166"/>
      <c r="I17" s="100" t="e">
        <f t="shared" si="1"/>
        <v>#DIV/0!</v>
      </c>
    </row>
    <row r="18" spans="1:9" ht="94.5">
      <c r="A18" s="116">
        <f t="shared" si="0"/>
        <v>10</v>
      </c>
      <c r="B18" s="162" t="s">
        <v>15</v>
      </c>
      <c r="C18" s="118">
        <v>903</v>
      </c>
      <c r="D18" s="118" t="s">
        <v>98</v>
      </c>
      <c r="E18" s="125"/>
      <c r="F18" s="118"/>
      <c r="G18" s="158">
        <f>G20</f>
        <v>16800</v>
      </c>
      <c r="H18" s="189">
        <f>H20</f>
        <v>16800</v>
      </c>
      <c r="I18" s="100">
        <f t="shared" si="1"/>
        <v>100</v>
      </c>
    </row>
    <row r="19" spans="1:9" ht="47.25">
      <c r="A19" s="116">
        <f t="shared" si="0"/>
        <v>11</v>
      </c>
      <c r="B19" s="163" t="s">
        <v>116</v>
      </c>
      <c r="C19" s="118">
        <v>903</v>
      </c>
      <c r="D19" s="118" t="s">
        <v>98</v>
      </c>
      <c r="E19" s="125" t="s">
        <v>263</v>
      </c>
      <c r="F19" s="118"/>
      <c r="G19" s="159">
        <f aca="true" t="shared" si="2" ref="G19:H21">G20</f>
        <v>16800</v>
      </c>
      <c r="H19" s="166">
        <f t="shared" si="2"/>
        <v>16800</v>
      </c>
      <c r="I19" s="100">
        <f>H19/G19*100</f>
        <v>100</v>
      </c>
    </row>
    <row r="20" spans="1:9" ht="94.5">
      <c r="A20" s="116">
        <f t="shared" si="0"/>
        <v>12</v>
      </c>
      <c r="B20" s="163" t="s">
        <v>100</v>
      </c>
      <c r="C20" s="118">
        <v>903</v>
      </c>
      <c r="D20" s="118" t="s">
        <v>98</v>
      </c>
      <c r="E20" s="125" t="s">
        <v>285</v>
      </c>
      <c r="F20" s="118"/>
      <c r="G20" s="159">
        <f t="shared" si="2"/>
        <v>16800</v>
      </c>
      <c r="H20" s="166">
        <f t="shared" si="2"/>
        <v>16800</v>
      </c>
      <c r="I20" s="100">
        <f t="shared" si="1"/>
        <v>100</v>
      </c>
    </row>
    <row r="21" spans="1:9" ht="94.5">
      <c r="A21" s="116">
        <f t="shared" si="0"/>
        <v>13</v>
      </c>
      <c r="B21" s="163" t="s">
        <v>100</v>
      </c>
      <c r="C21" s="118">
        <v>903</v>
      </c>
      <c r="D21" s="118" t="s">
        <v>98</v>
      </c>
      <c r="E21" s="125" t="s">
        <v>274</v>
      </c>
      <c r="F21" s="118"/>
      <c r="G21" s="159">
        <f t="shared" si="2"/>
        <v>16800</v>
      </c>
      <c r="H21" s="166">
        <f t="shared" si="2"/>
        <v>16800</v>
      </c>
      <c r="I21" s="100">
        <f t="shared" si="1"/>
        <v>100</v>
      </c>
    </row>
    <row r="22" spans="1:9" ht="126">
      <c r="A22" s="116">
        <f t="shared" si="0"/>
        <v>14</v>
      </c>
      <c r="B22" s="164" t="s">
        <v>307</v>
      </c>
      <c r="C22" s="118">
        <v>903</v>
      </c>
      <c r="D22" s="118" t="s">
        <v>98</v>
      </c>
      <c r="E22" s="125" t="s">
        <v>274</v>
      </c>
      <c r="F22" s="118">
        <v>100</v>
      </c>
      <c r="G22" s="159">
        <v>16800</v>
      </c>
      <c r="H22" s="181">
        <v>16800</v>
      </c>
      <c r="I22" s="100">
        <f t="shared" si="1"/>
        <v>100</v>
      </c>
    </row>
    <row r="23" spans="1:9" ht="47.25" hidden="1">
      <c r="A23" s="116">
        <f t="shared" si="0"/>
        <v>15</v>
      </c>
      <c r="B23" s="165" t="s">
        <v>311</v>
      </c>
      <c r="C23" s="118">
        <v>903</v>
      </c>
      <c r="D23" s="118" t="s">
        <v>98</v>
      </c>
      <c r="E23" s="125" t="s">
        <v>274</v>
      </c>
      <c r="F23" s="118">
        <v>120</v>
      </c>
      <c r="G23" s="159">
        <v>13600</v>
      </c>
      <c r="H23" s="181"/>
      <c r="I23" s="100">
        <f t="shared" si="1"/>
        <v>0</v>
      </c>
    </row>
    <row r="24" spans="1:9" ht="141.75">
      <c r="A24" s="116">
        <f t="shared" si="0"/>
        <v>16</v>
      </c>
      <c r="B24" s="114" t="s">
        <v>312</v>
      </c>
      <c r="C24" s="118">
        <v>903</v>
      </c>
      <c r="D24" s="118" t="s">
        <v>101</v>
      </c>
      <c r="E24" s="118"/>
      <c r="F24" s="118"/>
      <c r="G24" s="158">
        <f>G25+G52</f>
        <v>4946089.98</v>
      </c>
      <c r="H24" s="189">
        <f>H25+H52</f>
        <v>4701454.66</v>
      </c>
      <c r="I24" s="100">
        <f t="shared" si="1"/>
        <v>95.05396543554187</v>
      </c>
    </row>
    <row r="25" spans="1:9" ht="47.25">
      <c r="A25" s="116">
        <f t="shared" si="0"/>
        <v>17</v>
      </c>
      <c r="B25" s="115" t="s">
        <v>116</v>
      </c>
      <c r="C25" s="118">
        <v>903</v>
      </c>
      <c r="D25" s="118" t="s">
        <v>101</v>
      </c>
      <c r="E25" s="125" t="s">
        <v>263</v>
      </c>
      <c r="F25" s="118" t="s">
        <v>114</v>
      </c>
      <c r="G25" s="232">
        <f>G26</f>
        <v>4283527.98</v>
      </c>
      <c r="H25" s="192">
        <f>H26</f>
        <v>4038892.66</v>
      </c>
      <c r="I25" s="100">
        <f t="shared" si="1"/>
        <v>94.28892909904606</v>
      </c>
    </row>
    <row r="26" spans="1:9" ht="63">
      <c r="A26" s="116">
        <f t="shared" si="0"/>
        <v>18</v>
      </c>
      <c r="B26" s="115" t="s">
        <v>117</v>
      </c>
      <c r="C26" s="118">
        <v>903</v>
      </c>
      <c r="D26" s="118" t="s">
        <v>101</v>
      </c>
      <c r="E26" s="125" t="s">
        <v>264</v>
      </c>
      <c r="F26" s="118" t="s">
        <v>114</v>
      </c>
      <c r="G26" s="159">
        <f>G27+G34+G37+G40+G43+G49+G46</f>
        <v>4283527.98</v>
      </c>
      <c r="H26" s="166">
        <f>H27+H34+H37+H40+H43+H49+H47</f>
        <v>4038892.66</v>
      </c>
      <c r="I26" s="100">
        <f t="shared" si="1"/>
        <v>94.28892909904606</v>
      </c>
    </row>
    <row r="27" spans="1:9" ht="63">
      <c r="A27" s="116">
        <f t="shared" si="0"/>
        <v>19</v>
      </c>
      <c r="B27" s="115" t="s">
        <v>99</v>
      </c>
      <c r="C27" s="118">
        <v>903</v>
      </c>
      <c r="D27" s="118" t="s">
        <v>101</v>
      </c>
      <c r="E27" s="125" t="s">
        <v>267</v>
      </c>
      <c r="F27" s="118" t="s">
        <v>114</v>
      </c>
      <c r="G27" s="159">
        <f>G28+G30+G32</f>
        <v>1395694.98</v>
      </c>
      <c r="H27" s="166">
        <f>H28+H30+H32</f>
        <v>1206641.7200000002</v>
      </c>
      <c r="I27" s="100">
        <f t="shared" si="1"/>
        <v>86.45454324124604</v>
      </c>
    </row>
    <row r="28" spans="1:9" ht="126">
      <c r="A28" s="116">
        <f t="shared" si="0"/>
        <v>20</v>
      </c>
      <c r="B28" s="124" t="s">
        <v>307</v>
      </c>
      <c r="C28" s="121" t="s">
        <v>156</v>
      </c>
      <c r="D28" s="121" t="s">
        <v>101</v>
      </c>
      <c r="E28" s="121" t="s">
        <v>267</v>
      </c>
      <c r="F28" s="121" t="s">
        <v>132</v>
      </c>
      <c r="G28" s="231">
        <f>G29</f>
        <v>645876</v>
      </c>
      <c r="H28" s="161">
        <f>H29</f>
        <v>643604.17</v>
      </c>
      <c r="I28" s="100">
        <f t="shared" si="1"/>
        <v>99.64825601198993</v>
      </c>
    </row>
    <row r="29" spans="1:10" ht="45">
      <c r="A29" s="116">
        <f t="shared" si="0"/>
        <v>21</v>
      </c>
      <c r="B29" s="233" t="s">
        <v>311</v>
      </c>
      <c r="C29" s="121" t="s">
        <v>156</v>
      </c>
      <c r="D29" s="121" t="s">
        <v>101</v>
      </c>
      <c r="E29" s="121" t="s">
        <v>267</v>
      </c>
      <c r="F29" s="121" t="s">
        <v>5</v>
      </c>
      <c r="G29" s="311">
        <v>645876</v>
      </c>
      <c r="H29" s="180">
        <v>643604.17</v>
      </c>
      <c r="I29" s="100">
        <f t="shared" si="1"/>
        <v>99.64825601198993</v>
      </c>
      <c r="J29" s="68"/>
    </row>
    <row r="30" spans="1:10" ht="47.25">
      <c r="A30" s="116">
        <f t="shared" si="0"/>
        <v>22</v>
      </c>
      <c r="B30" s="164" t="s">
        <v>313</v>
      </c>
      <c r="C30" s="118">
        <v>903</v>
      </c>
      <c r="D30" s="118" t="s">
        <v>101</v>
      </c>
      <c r="E30" s="125" t="s">
        <v>267</v>
      </c>
      <c r="F30" s="118">
        <v>200</v>
      </c>
      <c r="G30" s="159">
        <f>G31</f>
        <v>745818.98</v>
      </c>
      <c r="H30" s="166">
        <f>H31</f>
        <v>562803.55</v>
      </c>
      <c r="I30" s="100">
        <f t="shared" si="1"/>
        <v>75.46114608131856</v>
      </c>
      <c r="J30" s="238"/>
    </row>
    <row r="31" spans="1:9" ht="63">
      <c r="A31" s="116">
        <f t="shared" si="0"/>
        <v>23</v>
      </c>
      <c r="B31" s="127" t="s">
        <v>251</v>
      </c>
      <c r="C31" s="118">
        <v>903</v>
      </c>
      <c r="D31" s="118" t="s">
        <v>101</v>
      </c>
      <c r="E31" s="125" t="s">
        <v>267</v>
      </c>
      <c r="F31" s="118">
        <v>240</v>
      </c>
      <c r="G31" s="312">
        <v>745818.98</v>
      </c>
      <c r="H31" s="190">
        <v>562803.55</v>
      </c>
      <c r="I31" s="100">
        <f t="shared" si="1"/>
        <v>75.46114608131856</v>
      </c>
    </row>
    <row r="32" spans="1:9" ht="15.75">
      <c r="A32" s="116">
        <f t="shared" si="0"/>
        <v>24</v>
      </c>
      <c r="B32" s="164" t="s">
        <v>314</v>
      </c>
      <c r="C32" s="121" t="s">
        <v>156</v>
      </c>
      <c r="D32" s="121" t="s">
        <v>101</v>
      </c>
      <c r="E32" s="121" t="s">
        <v>267</v>
      </c>
      <c r="F32" s="121" t="s">
        <v>315</v>
      </c>
      <c r="G32" s="231">
        <f>G33</f>
        <v>4000</v>
      </c>
      <c r="H32" s="161">
        <f>H33</f>
        <v>234</v>
      </c>
      <c r="I32" s="100">
        <f>H32/G32*100</f>
        <v>5.8500000000000005</v>
      </c>
    </row>
    <row r="33" spans="1:9" ht="31.5">
      <c r="A33" s="116">
        <f t="shared" si="0"/>
        <v>25</v>
      </c>
      <c r="B33" s="164" t="s">
        <v>316</v>
      </c>
      <c r="C33" s="121" t="s">
        <v>156</v>
      </c>
      <c r="D33" s="121" t="s">
        <v>101</v>
      </c>
      <c r="E33" s="121" t="s">
        <v>267</v>
      </c>
      <c r="F33" s="121" t="s">
        <v>317</v>
      </c>
      <c r="G33" s="231">
        <v>4000</v>
      </c>
      <c r="H33" s="190">
        <v>234</v>
      </c>
      <c r="I33" s="100">
        <f>H33/G33*100</f>
        <v>5.8500000000000005</v>
      </c>
    </row>
    <row r="34" spans="1:9" ht="141.75">
      <c r="A34" s="116">
        <f t="shared" si="0"/>
        <v>26</v>
      </c>
      <c r="B34" s="160" t="s">
        <v>122</v>
      </c>
      <c r="C34" s="120" t="s">
        <v>156</v>
      </c>
      <c r="D34" s="120" t="s">
        <v>101</v>
      </c>
      <c r="E34" s="120" t="s">
        <v>268</v>
      </c>
      <c r="F34" s="120"/>
      <c r="G34" s="161">
        <f>G35</f>
        <v>851929</v>
      </c>
      <c r="H34" s="161">
        <f>H35</f>
        <v>844488.67</v>
      </c>
      <c r="I34" s="100">
        <f t="shared" si="1"/>
        <v>99.12664905174023</v>
      </c>
    </row>
    <row r="35" spans="1:9" ht="126">
      <c r="A35" s="116">
        <f t="shared" si="0"/>
        <v>27</v>
      </c>
      <c r="B35" s="124" t="s">
        <v>307</v>
      </c>
      <c r="C35" s="120" t="s">
        <v>156</v>
      </c>
      <c r="D35" s="120" t="s">
        <v>101</v>
      </c>
      <c r="E35" s="120" t="s">
        <v>268</v>
      </c>
      <c r="F35" s="120" t="s">
        <v>132</v>
      </c>
      <c r="G35" s="161">
        <f>G36</f>
        <v>851929</v>
      </c>
      <c r="H35" s="161">
        <f>H36</f>
        <v>844488.67</v>
      </c>
      <c r="I35" s="100">
        <f t="shared" si="1"/>
        <v>99.12664905174023</v>
      </c>
    </row>
    <row r="36" spans="1:9" ht="45">
      <c r="A36" s="116">
        <f t="shared" si="0"/>
        <v>28</v>
      </c>
      <c r="B36" s="233" t="s">
        <v>311</v>
      </c>
      <c r="C36" s="121" t="s">
        <v>156</v>
      </c>
      <c r="D36" s="121" t="s">
        <v>101</v>
      </c>
      <c r="E36" s="121" t="s">
        <v>268</v>
      </c>
      <c r="F36" s="121" t="s">
        <v>5</v>
      </c>
      <c r="G36" s="311">
        <v>851929</v>
      </c>
      <c r="H36" s="166">
        <v>844488.67</v>
      </c>
      <c r="I36" s="100">
        <f t="shared" si="1"/>
        <v>99.12664905174023</v>
      </c>
    </row>
    <row r="37" spans="1:9" ht="110.25" hidden="1">
      <c r="A37" s="116">
        <f t="shared" si="0"/>
        <v>29</v>
      </c>
      <c r="B37" s="160" t="s">
        <v>283</v>
      </c>
      <c r="C37" s="118">
        <v>903</v>
      </c>
      <c r="D37" s="118" t="s">
        <v>101</v>
      </c>
      <c r="E37" s="125" t="s">
        <v>269</v>
      </c>
      <c r="F37" s="118"/>
      <c r="G37" s="159">
        <f>G38</f>
        <v>0</v>
      </c>
      <c r="H37" s="150"/>
      <c r="I37" s="100" t="e">
        <f t="shared" si="1"/>
        <v>#DIV/0!</v>
      </c>
    </row>
    <row r="38" spans="1:9" ht="126" hidden="1">
      <c r="A38" s="116">
        <f t="shared" si="0"/>
        <v>30</v>
      </c>
      <c r="B38" s="124" t="s">
        <v>307</v>
      </c>
      <c r="C38" s="118">
        <v>903</v>
      </c>
      <c r="D38" s="118" t="s">
        <v>101</v>
      </c>
      <c r="E38" s="125" t="s">
        <v>269</v>
      </c>
      <c r="F38" s="118" t="s">
        <v>132</v>
      </c>
      <c r="G38" s="159">
        <f>G39</f>
        <v>0</v>
      </c>
      <c r="H38" s="150"/>
      <c r="I38" s="100" t="e">
        <f t="shared" si="1"/>
        <v>#DIV/0!</v>
      </c>
    </row>
    <row r="39" spans="1:9" ht="45" hidden="1">
      <c r="A39" s="116">
        <f t="shared" si="0"/>
        <v>31</v>
      </c>
      <c r="B39" s="233" t="s">
        <v>311</v>
      </c>
      <c r="C39" s="118">
        <v>903</v>
      </c>
      <c r="D39" s="118" t="s">
        <v>101</v>
      </c>
      <c r="E39" s="125" t="s">
        <v>269</v>
      </c>
      <c r="F39" s="118">
        <v>120</v>
      </c>
      <c r="G39" s="159"/>
      <c r="H39" s="150"/>
      <c r="I39" s="100" t="e">
        <f t="shared" si="1"/>
        <v>#DIV/0!</v>
      </c>
    </row>
    <row r="40" spans="1:9" ht="110.25">
      <c r="A40" s="116">
        <f t="shared" si="0"/>
        <v>32</v>
      </c>
      <c r="B40" s="160" t="s">
        <v>144</v>
      </c>
      <c r="C40" s="120" t="s">
        <v>156</v>
      </c>
      <c r="D40" s="120" t="s">
        <v>101</v>
      </c>
      <c r="E40" s="120" t="s">
        <v>270</v>
      </c>
      <c r="F40" s="120"/>
      <c r="G40" s="161">
        <f>G41</f>
        <v>1360282</v>
      </c>
      <c r="H40" s="161">
        <f>H41</f>
        <v>1319893.53</v>
      </c>
      <c r="I40" s="100">
        <f>H40/G40*100</f>
        <v>97.03087521558031</v>
      </c>
    </row>
    <row r="41" spans="1:9" ht="126">
      <c r="A41" s="116">
        <f t="shared" si="0"/>
        <v>33</v>
      </c>
      <c r="B41" s="124" t="s">
        <v>307</v>
      </c>
      <c r="C41" s="120" t="s">
        <v>156</v>
      </c>
      <c r="D41" s="120" t="s">
        <v>101</v>
      </c>
      <c r="E41" s="120" t="s">
        <v>270</v>
      </c>
      <c r="F41" s="120" t="s">
        <v>132</v>
      </c>
      <c r="G41" s="161">
        <f>G42</f>
        <v>1360282</v>
      </c>
      <c r="H41" s="161">
        <f>H42</f>
        <v>1319893.53</v>
      </c>
      <c r="I41" s="100">
        <f t="shared" si="1"/>
        <v>97.03087521558031</v>
      </c>
    </row>
    <row r="42" spans="1:9" ht="45">
      <c r="A42" s="116">
        <f t="shared" si="0"/>
        <v>34</v>
      </c>
      <c r="B42" s="233" t="s">
        <v>311</v>
      </c>
      <c r="C42" s="121" t="s">
        <v>156</v>
      </c>
      <c r="D42" s="121" t="s">
        <v>101</v>
      </c>
      <c r="E42" s="121" t="s">
        <v>270</v>
      </c>
      <c r="F42" s="121" t="s">
        <v>5</v>
      </c>
      <c r="G42" s="313">
        <v>1360282</v>
      </c>
      <c r="H42" s="166">
        <v>1319893.53</v>
      </c>
      <c r="I42" s="100">
        <f t="shared" si="1"/>
        <v>97.03087521558031</v>
      </c>
    </row>
    <row r="43" spans="1:9" ht="78.75">
      <c r="A43" s="116">
        <f t="shared" si="0"/>
        <v>35</v>
      </c>
      <c r="B43" s="160" t="s">
        <v>145</v>
      </c>
      <c r="C43" s="118">
        <v>903</v>
      </c>
      <c r="D43" s="118" t="s">
        <v>101</v>
      </c>
      <c r="E43" s="125" t="s">
        <v>271</v>
      </c>
      <c r="F43" s="134"/>
      <c r="G43" s="166">
        <f>G44</f>
        <v>580162</v>
      </c>
      <c r="H43" s="166">
        <f>H44</f>
        <v>577098.56</v>
      </c>
      <c r="I43" s="100">
        <f t="shared" si="1"/>
        <v>99.47196817440647</v>
      </c>
    </row>
    <row r="44" spans="1:9" ht="47.25">
      <c r="A44" s="116">
        <f t="shared" si="0"/>
        <v>36</v>
      </c>
      <c r="B44" s="164" t="s">
        <v>313</v>
      </c>
      <c r="C44" s="118">
        <v>903</v>
      </c>
      <c r="D44" s="118" t="s">
        <v>101</v>
      </c>
      <c r="E44" s="125" t="s">
        <v>271</v>
      </c>
      <c r="F44" s="118">
        <v>200</v>
      </c>
      <c r="G44" s="234">
        <f>G45</f>
        <v>580162</v>
      </c>
      <c r="H44" s="166">
        <f>H45</f>
        <v>577098.56</v>
      </c>
      <c r="I44" s="100">
        <f t="shared" si="1"/>
        <v>99.47196817440647</v>
      </c>
    </row>
    <row r="45" spans="1:9" ht="63">
      <c r="A45" s="116">
        <f t="shared" si="0"/>
        <v>37</v>
      </c>
      <c r="B45" s="127" t="s">
        <v>251</v>
      </c>
      <c r="C45" s="118">
        <v>903</v>
      </c>
      <c r="D45" s="118" t="s">
        <v>101</v>
      </c>
      <c r="E45" s="125" t="s">
        <v>271</v>
      </c>
      <c r="F45" s="118">
        <v>240</v>
      </c>
      <c r="G45" s="314">
        <v>580162</v>
      </c>
      <c r="H45" s="166">
        <v>577098.56</v>
      </c>
      <c r="I45" s="100">
        <f t="shared" si="1"/>
        <v>99.47196817440647</v>
      </c>
    </row>
    <row r="46" spans="1:9" ht="78.75">
      <c r="A46" s="116">
        <f t="shared" si="0"/>
        <v>38</v>
      </c>
      <c r="B46" s="160" t="s">
        <v>145</v>
      </c>
      <c r="C46" s="118">
        <v>903</v>
      </c>
      <c r="D46" s="118" t="s">
        <v>101</v>
      </c>
      <c r="E46" s="125" t="s">
        <v>415</v>
      </c>
      <c r="F46" s="134"/>
      <c r="G46" s="166">
        <f>G47</f>
        <v>9000</v>
      </c>
      <c r="H46" s="166">
        <f>H47</f>
        <v>4310.18</v>
      </c>
      <c r="I46" s="100">
        <f>H46/G46*100</f>
        <v>47.890888888888895</v>
      </c>
    </row>
    <row r="47" spans="1:9" ht="47.25">
      <c r="A47" s="116">
        <f t="shared" si="0"/>
        <v>39</v>
      </c>
      <c r="B47" s="164" t="s">
        <v>313</v>
      </c>
      <c r="C47" s="118">
        <v>903</v>
      </c>
      <c r="D47" s="118" t="s">
        <v>101</v>
      </c>
      <c r="E47" s="125" t="s">
        <v>415</v>
      </c>
      <c r="F47" s="118">
        <v>200</v>
      </c>
      <c r="G47" s="234">
        <f>G48</f>
        <v>9000</v>
      </c>
      <c r="H47" s="166">
        <f>H48</f>
        <v>4310.18</v>
      </c>
      <c r="I47" s="100">
        <f>H47/G47*100</f>
        <v>47.890888888888895</v>
      </c>
    </row>
    <row r="48" spans="1:9" ht="63">
      <c r="A48" s="116">
        <f t="shared" si="0"/>
        <v>40</v>
      </c>
      <c r="B48" s="127" t="s">
        <v>251</v>
      </c>
      <c r="C48" s="118">
        <v>903</v>
      </c>
      <c r="D48" s="118" t="s">
        <v>101</v>
      </c>
      <c r="E48" s="125" t="s">
        <v>415</v>
      </c>
      <c r="F48" s="118">
        <v>240</v>
      </c>
      <c r="G48" s="314">
        <v>9000</v>
      </c>
      <c r="H48" s="166">
        <v>4310.18</v>
      </c>
      <c r="I48" s="100">
        <f>H48/G48*100</f>
        <v>47.890888888888895</v>
      </c>
    </row>
    <row r="49" spans="1:9" ht="63">
      <c r="A49" s="116">
        <f>A45+1</f>
        <v>38</v>
      </c>
      <c r="B49" s="160" t="s">
        <v>318</v>
      </c>
      <c r="C49" s="167" t="s">
        <v>156</v>
      </c>
      <c r="D49" s="167" t="s">
        <v>101</v>
      </c>
      <c r="E49" s="167" t="s">
        <v>292</v>
      </c>
      <c r="F49" s="167"/>
      <c r="G49" s="188">
        <f>G50</f>
        <v>86460</v>
      </c>
      <c r="H49" s="191">
        <f>H50</f>
        <v>86460</v>
      </c>
      <c r="I49" s="100">
        <f t="shared" si="1"/>
        <v>100</v>
      </c>
    </row>
    <row r="50" spans="1:9" ht="47.25">
      <c r="A50" s="116">
        <f t="shared" si="0"/>
        <v>39</v>
      </c>
      <c r="B50" s="164" t="s">
        <v>313</v>
      </c>
      <c r="C50" s="167" t="s">
        <v>156</v>
      </c>
      <c r="D50" s="167" t="s">
        <v>101</v>
      </c>
      <c r="E50" s="167" t="s">
        <v>292</v>
      </c>
      <c r="F50" s="167" t="s">
        <v>195</v>
      </c>
      <c r="G50" s="188">
        <f>G51</f>
        <v>86460</v>
      </c>
      <c r="H50" s="191">
        <f>H51</f>
        <v>86460</v>
      </c>
      <c r="I50" s="100">
        <f t="shared" si="1"/>
        <v>100</v>
      </c>
    </row>
    <row r="51" spans="1:9" ht="63">
      <c r="A51" s="116">
        <f t="shared" si="0"/>
        <v>40</v>
      </c>
      <c r="B51" s="127" t="s">
        <v>251</v>
      </c>
      <c r="C51" s="167" t="s">
        <v>156</v>
      </c>
      <c r="D51" s="167" t="s">
        <v>101</v>
      </c>
      <c r="E51" s="167" t="s">
        <v>292</v>
      </c>
      <c r="F51" s="167" t="s">
        <v>198</v>
      </c>
      <c r="G51" s="188">
        <v>86460</v>
      </c>
      <c r="H51" s="191">
        <v>86460</v>
      </c>
      <c r="I51" s="100">
        <f t="shared" si="1"/>
        <v>100</v>
      </c>
    </row>
    <row r="52" spans="1:9" ht="31.5">
      <c r="A52" s="116">
        <f t="shared" si="0"/>
        <v>41</v>
      </c>
      <c r="B52" s="128" t="s">
        <v>118</v>
      </c>
      <c r="C52" s="118">
        <v>903</v>
      </c>
      <c r="D52" s="118" t="s">
        <v>101</v>
      </c>
      <c r="E52" s="125" t="s">
        <v>275</v>
      </c>
      <c r="F52" s="118"/>
      <c r="G52" s="149">
        <f>G53</f>
        <v>662562</v>
      </c>
      <c r="H52" s="189">
        <f>H53</f>
        <v>662562</v>
      </c>
      <c r="I52" s="100">
        <f t="shared" si="1"/>
        <v>100</v>
      </c>
    </row>
    <row r="53" spans="1:9" ht="47.25">
      <c r="A53" s="116">
        <f t="shared" si="0"/>
        <v>42</v>
      </c>
      <c r="B53" s="163" t="s">
        <v>112</v>
      </c>
      <c r="C53" s="118">
        <v>903</v>
      </c>
      <c r="D53" s="118" t="s">
        <v>101</v>
      </c>
      <c r="E53" s="125" t="s">
        <v>286</v>
      </c>
      <c r="F53" s="118"/>
      <c r="G53" s="138">
        <f>G54+G57+G60</f>
        <v>662562</v>
      </c>
      <c r="H53" s="138">
        <f>H54+H57+H60</f>
        <v>662562</v>
      </c>
      <c r="I53" s="100">
        <f t="shared" si="1"/>
        <v>100</v>
      </c>
    </row>
    <row r="54" spans="1:9" ht="157.5">
      <c r="A54" s="116">
        <f t="shared" si="0"/>
        <v>43</v>
      </c>
      <c r="B54" s="168" t="s">
        <v>319</v>
      </c>
      <c r="C54" s="118">
        <v>903</v>
      </c>
      <c r="D54" s="118" t="s">
        <v>101</v>
      </c>
      <c r="E54" s="117" t="s">
        <v>277</v>
      </c>
      <c r="F54" s="118"/>
      <c r="G54" s="159">
        <f>G55</f>
        <v>4540</v>
      </c>
      <c r="H54" s="166">
        <f>H55</f>
        <v>4540</v>
      </c>
      <c r="I54" s="100">
        <f t="shared" si="1"/>
        <v>100</v>
      </c>
    </row>
    <row r="55" spans="1:9" ht="31.5">
      <c r="A55" s="116">
        <f t="shared" si="0"/>
        <v>44</v>
      </c>
      <c r="B55" s="129" t="s">
        <v>320</v>
      </c>
      <c r="C55" s="118">
        <v>903</v>
      </c>
      <c r="D55" s="118" t="s">
        <v>101</v>
      </c>
      <c r="E55" s="117" t="s">
        <v>277</v>
      </c>
      <c r="F55" s="118">
        <v>500</v>
      </c>
      <c r="G55" s="159">
        <f>G56</f>
        <v>4540</v>
      </c>
      <c r="H55" s="166">
        <f>H56</f>
        <v>4540</v>
      </c>
      <c r="I55" s="100">
        <f t="shared" si="1"/>
        <v>100</v>
      </c>
    </row>
    <row r="56" spans="1:9" ht="15.75">
      <c r="A56" s="116">
        <f t="shared" si="0"/>
        <v>45</v>
      </c>
      <c r="B56" s="127" t="s">
        <v>16</v>
      </c>
      <c r="C56" s="118">
        <v>903</v>
      </c>
      <c r="D56" s="118" t="s">
        <v>101</v>
      </c>
      <c r="E56" s="117" t="s">
        <v>277</v>
      </c>
      <c r="F56" s="118">
        <v>540</v>
      </c>
      <c r="G56" s="159">
        <v>4540</v>
      </c>
      <c r="H56" s="166">
        <v>4540</v>
      </c>
      <c r="I56" s="100">
        <f t="shared" si="1"/>
        <v>100</v>
      </c>
    </row>
    <row r="57" spans="1:9" ht="110.25">
      <c r="A57" s="116">
        <f t="shared" si="0"/>
        <v>46</v>
      </c>
      <c r="B57" s="160" t="s">
        <v>223</v>
      </c>
      <c r="C57" s="118">
        <v>903</v>
      </c>
      <c r="D57" s="118" t="s">
        <v>101</v>
      </c>
      <c r="E57" s="117" t="s">
        <v>278</v>
      </c>
      <c r="F57" s="118"/>
      <c r="G57" s="159">
        <f>G58</f>
        <v>657366</v>
      </c>
      <c r="H57" s="166">
        <f>H58</f>
        <v>657366</v>
      </c>
      <c r="I57" s="100">
        <f t="shared" si="1"/>
        <v>100</v>
      </c>
    </row>
    <row r="58" spans="1:9" ht="31.5">
      <c r="A58" s="116">
        <f t="shared" si="0"/>
        <v>47</v>
      </c>
      <c r="B58" s="129" t="s">
        <v>320</v>
      </c>
      <c r="C58" s="118">
        <v>903</v>
      </c>
      <c r="D58" s="118" t="s">
        <v>101</v>
      </c>
      <c r="E58" s="117" t="s">
        <v>278</v>
      </c>
      <c r="F58" s="118">
        <v>500</v>
      </c>
      <c r="G58" s="159">
        <f>G59</f>
        <v>657366</v>
      </c>
      <c r="H58" s="166">
        <f>H59</f>
        <v>657366</v>
      </c>
      <c r="I58" s="100">
        <f t="shared" si="1"/>
        <v>100</v>
      </c>
    </row>
    <row r="59" spans="1:9" ht="15.75">
      <c r="A59" s="116">
        <f t="shared" si="0"/>
        <v>48</v>
      </c>
      <c r="B59" s="127" t="s">
        <v>16</v>
      </c>
      <c r="C59" s="118">
        <v>903</v>
      </c>
      <c r="D59" s="119" t="s">
        <v>101</v>
      </c>
      <c r="E59" s="117" t="s">
        <v>278</v>
      </c>
      <c r="F59" s="118">
        <v>540</v>
      </c>
      <c r="G59" s="159">
        <v>657366</v>
      </c>
      <c r="H59" s="166">
        <v>657366</v>
      </c>
      <c r="I59" s="100">
        <f t="shared" si="1"/>
        <v>100</v>
      </c>
    </row>
    <row r="60" spans="1:9" ht="141.75">
      <c r="A60" s="116">
        <f t="shared" si="0"/>
        <v>49</v>
      </c>
      <c r="B60" s="160" t="s">
        <v>367</v>
      </c>
      <c r="C60" s="118">
        <v>903</v>
      </c>
      <c r="D60" s="118" t="s">
        <v>101</v>
      </c>
      <c r="E60" s="117" t="s">
        <v>368</v>
      </c>
      <c r="F60" s="118"/>
      <c r="G60" s="159">
        <f>G61</f>
        <v>656</v>
      </c>
      <c r="H60" s="174">
        <f>H62</f>
        <v>656</v>
      </c>
      <c r="I60" s="100">
        <f t="shared" si="1"/>
        <v>100</v>
      </c>
    </row>
    <row r="61" spans="1:9" ht="31.5">
      <c r="A61" s="116">
        <f t="shared" si="0"/>
        <v>50</v>
      </c>
      <c r="B61" s="129" t="s">
        <v>320</v>
      </c>
      <c r="C61" s="118">
        <v>903</v>
      </c>
      <c r="D61" s="118" t="s">
        <v>101</v>
      </c>
      <c r="E61" s="117" t="s">
        <v>368</v>
      </c>
      <c r="F61" s="118">
        <v>500</v>
      </c>
      <c r="G61" s="159">
        <f>G62</f>
        <v>656</v>
      </c>
      <c r="H61" s="174">
        <f>H62</f>
        <v>656</v>
      </c>
      <c r="I61" s="100">
        <f t="shared" si="1"/>
        <v>100</v>
      </c>
    </row>
    <row r="62" spans="1:9" ht="15.75">
      <c r="A62" s="116">
        <f t="shared" si="0"/>
        <v>51</v>
      </c>
      <c r="B62" s="127" t="s">
        <v>16</v>
      </c>
      <c r="C62" s="118">
        <v>903</v>
      </c>
      <c r="D62" s="119" t="s">
        <v>101</v>
      </c>
      <c r="E62" s="117" t="s">
        <v>368</v>
      </c>
      <c r="F62" s="118">
        <v>540</v>
      </c>
      <c r="G62" s="159">
        <v>656</v>
      </c>
      <c r="H62" s="174">
        <v>656</v>
      </c>
      <c r="I62" s="100">
        <f t="shared" si="1"/>
        <v>100</v>
      </c>
    </row>
    <row r="63" spans="1:9" ht="47.25" hidden="1">
      <c r="A63" s="116">
        <f t="shared" si="0"/>
        <v>52</v>
      </c>
      <c r="B63" s="169" t="s">
        <v>321</v>
      </c>
      <c r="C63" s="170" t="s">
        <v>156</v>
      </c>
      <c r="D63" s="170" t="s">
        <v>294</v>
      </c>
      <c r="E63" s="170"/>
      <c r="F63" s="170"/>
      <c r="G63" s="171">
        <f>G65</f>
        <v>0</v>
      </c>
      <c r="H63" s="189">
        <f>H64</f>
        <v>0</v>
      </c>
      <c r="I63" s="100" t="e">
        <f t="shared" si="1"/>
        <v>#DIV/0!</v>
      </c>
    </row>
    <row r="64" spans="1:9" ht="63" hidden="1">
      <c r="A64" s="116">
        <f t="shared" si="0"/>
        <v>53</v>
      </c>
      <c r="B64" s="172" t="s">
        <v>322</v>
      </c>
      <c r="C64" s="173" t="s">
        <v>156</v>
      </c>
      <c r="D64" s="173" t="s">
        <v>294</v>
      </c>
      <c r="E64" s="173" t="s">
        <v>297</v>
      </c>
      <c r="F64" s="173"/>
      <c r="G64" s="174">
        <f>G65</f>
        <v>0</v>
      </c>
      <c r="H64" s="166">
        <f>H65</f>
        <v>0</v>
      </c>
      <c r="I64" s="100" t="e">
        <f t="shared" si="1"/>
        <v>#DIV/0!</v>
      </c>
    </row>
    <row r="65" spans="1:9" ht="31.5" hidden="1">
      <c r="A65" s="116">
        <f t="shared" si="0"/>
        <v>54</v>
      </c>
      <c r="B65" s="172" t="s">
        <v>323</v>
      </c>
      <c r="C65" s="173" t="s">
        <v>156</v>
      </c>
      <c r="D65" s="173" t="s">
        <v>294</v>
      </c>
      <c r="E65" s="173" t="s">
        <v>297</v>
      </c>
      <c r="F65" s="173" t="s">
        <v>315</v>
      </c>
      <c r="G65" s="174">
        <f>G66</f>
        <v>0</v>
      </c>
      <c r="H65" s="181">
        <f>H66</f>
        <v>0</v>
      </c>
      <c r="I65" s="100" t="e">
        <f t="shared" si="1"/>
        <v>#DIV/0!</v>
      </c>
    </row>
    <row r="66" spans="1:9" ht="15.75" hidden="1">
      <c r="A66" s="116">
        <f t="shared" si="0"/>
        <v>55</v>
      </c>
      <c r="B66" s="172" t="s">
        <v>293</v>
      </c>
      <c r="C66" s="173" t="s">
        <v>156</v>
      </c>
      <c r="D66" s="173" t="s">
        <v>294</v>
      </c>
      <c r="E66" s="173" t="s">
        <v>297</v>
      </c>
      <c r="F66" s="173" t="s">
        <v>298</v>
      </c>
      <c r="G66" s="174"/>
      <c r="H66" s="181"/>
      <c r="I66" s="100" t="e">
        <f t="shared" si="1"/>
        <v>#DIV/0!</v>
      </c>
    </row>
    <row r="67" spans="1:9" ht="15.75">
      <c r="A67" s="116">
        <f t="shared" si="0"/>
        <v>56</v>
      </c>
      <c r="B67" s="114" t="s">
        <v>13</v>
      </c>
      <c r="C67" s="126">
        <v>903</v>
      </c>
      <c r="D67" s="126" t="s">
        <v>109</v>
      </c>
      <c r="E67" s="126"/>
      <c r="F67" s="126"/>
      <c r="G67" s="158">
        <f>G68</f>
        <v>10000</v>
      </c>
      <c r="H67" s="189"/>
      <c r="I67" s="100">
        <f t="shared" si="1"/>
        <v>0</v>
      </c>
    </row>
    <row r="68" spans="1:9" ht="31.5">
      <c r="A68" s="116">
        <f t="shared" si="0"/>
        <v>57</v>
      </c>
      <c r="B68" s="128" t="s">
        <v>118</v>
      </c>
      <c r="C68" s="118">
        <v>903</v>
      </c>
      <c r="D68" s="118" t="s">
        <v>109</v>
      </c>
      <c r="E68" s="125" t="s">
        <v>275</v>
      </c>
      <c r="F68" s="118"/>
      <c r="G68" s="159">
        <f>G69</f>
        <v>10000</v>
      </c>
      <c r="H68" s="166"/>
      <c r="I68" s="100">
        <f t="shared" si="1"/>
        <v>0</v>
      </c>
    </row>
    <row r="69" spans="1:9" ht="63">
      <c r="A69" s="116">
        <f t="shared" si="0"/>
        <v>58</v>
      </c>
      <c r="B69" s="128" t="s">
        <v>110</v>
      </c>
      <c r="C69" s="118">
        <v>903</v>
      </c>
      <c r="D69" s="118" t="s">
        <v>109</v>
      </c>
      <c r="E69" s="117">
        <v>9010080000</v>
      </c>
      <c r="F69" s="118"/>
      <c r="G69" s="159">
        <f>G70</f>
        <v>10000</v>
      </c>
      <c r="H69" s="189"/>
      <c r="I69" s="100">
        <f t="shared" si="1"/>
        <v>0</v>
      </c>
    </row>
    <row r="70" spans="1:9" ht="15.75">
      <c r="A70" s="116">
        <f t="shared" si="0"/>
        <v>59</v>
      </c>
      <c r="B70" s="127" t="s">
        <v>314</v>
      </c>
      <c r="C70" s="118">
        <v>903</v>
      </c>
      <c r="D70" s="118" t="s">
        <v>109</v>
      </c>
      <c r="E70" s="117">
        <v>9010080000</v>
      </c>
      <c r="F70" s="118">
        <v>800</v>
      </c>
      <c r="G70" s="159">
        <f>G71</f>
        <v>10000</v>
      </c>
      <c r="H70" s="166"/>
      <c r="I70" s="100">
        <f>H70/G70*100</f>
        <v>0</v>
      </c>
    </row>
    <row r="71" spans="1:9" ht="15.75">
      <c r="A71" s="116">
        <f t="shared" si="0"/>
        <v>60</v>
      </c>
      <c r="B71" s="132" t="s">
        <v>111</v>
      </c>
      <c r="C71" s="118">
        <v>903</v>
      </c>
      <c r="D71" s="118" t="s">
        <v>109</v>
      </c>
      <c r="E71" s="117">
        <v>9010080000</v>
      </c>
      <c r="F71" s="118">
        <v>870</v>
      </c>
      <c r="G71" s="159">
        <v>10000</v>
      </c>
      <c r="H71" s="166"/>
      <c r="I71" s="100">
        <f t="shared" si="1"/>
        <v>0</v>
      </c>
    </row>
    <row r="72" spans="1:9" ht="31.5">
      <c r="A72" s="116">
        <f t="shared" si="0"/>
        <v>61</v>
      </c>
      <c r="B72" s="113" t="s">
        <v>73</v>
      </c>
      <c r="C72" s="126">
        <v>903</v>
      </c>
      <c r="D72" s="126" t="s">
        <v>102</v>
      </c>
      <c r="E72" s="126"/>
      <c r="F72" s="126"/>
      <c r="G72" s="158">
        <f>G74+G77</f>
        <v>2584</v>
      </c>
      <c r="H72" s="158">
        <f>H74+H77</f>
        <v>2584</v>
      </c>
      <c r="I72" s="100">
        <f t="shared" si="1"/>
        <v>100</v>
      </c>
    </row>
    <row r="73" spans="1:9" ht="63">
      <c r="A73" s="116">
        <f t="shared" si="0"/>
        <v>62</v>
      </c>
      <c r="B73" s="115" t="s">
        <v>117</v>
      </c>
      <c r="C73" s="118">
        <v>903</v>
      </c>
      <c r="D73" s="118" t="s">
        <v>102</v>
      </c>
      <c r="E73" s="125" t="s">
        <v>264</v>
      </c>
      <c r="F73" s="118"/>
      <c r="G73" s="159">
        <f>G74</f>
        <v>1584</v>
      </c>
      <c r="H73" s="159">
        <f>H74</f>
        <v>1584</v>
      </c>
      <c r="I73" s="100">
        <f t="shared" si="1"/>
        <v>100</v>
      </c>
    </row>
    <row r="74" spans="1:9" ht="94.5">
      <c r="A74" s="116">
        <f t="shared" si="0"/>
        <v>63</v>
      </c>
      <c r="B74" s="115" t="s">
        <v>224</v>
      </c>
      <c r="C74" s="118">
        <v>903</v>
      </c>
      <c r="D74" s="118" t="s">
        <v>102</v>
      </c>
      <c r="E74" s="125" t="s">
        <v>272</v>
      </c>
      <c r="F74" s="118"/>
      <c r="G74" s="159">
        <f>G75</f>
        <v>1584</v>
      </c>
      <c r="H74" s="159">
        <f>H75</f>
        <v>1584</v>
      </c>
      <c r="I74" s="100">
        <f t="shared" si="1"/>
        <v>100</v>
      </c>
    </row>
    <row r="75" spans="1:9" ht="47.25">
      <c r="A75" s="116">
        <f t="shared" si="0"/>
        <v>64</v>
      </c>
      <c r="B75" s="164" t="s">
        <v>313</v>
      </c>
      <c r="C75" s="118">
        <v>903</v>
      </c>
      <c r="D75" s="118" t="s">
        <v>102</v>
      </c>
      <c r="E75" s="125" t="s">
        <v>272</v>
      </c>
      <c r="F75" s="118">
        <v>200</v>
      </c>
      <c r="G75" s="159">
        <f>G76</f>
        <v>1584</v>
      </c>
      <c r="H75" s="159">
        <f>H76</f>
        <v>1584</v>
      </c>
      <c r="I75" s="100">
        <f t="shared" si="1"/>
        <v>100</v>
      </c>
    </row>
    <row r="76" spans="1:9" ht="63">
      <c r="A76" s="116">
        <f t="shared" si="0"/>
        <v>65</v>
      </c>
      <c r="B76" s="127" t="s">
        <v>251</v>
      </c>
      <c r="C76" s="118">
        <v>903</v>
      </c>
      <c r="D76" s="118" t="s">
        <v>102</v>
      </c>
      <c r="E76" s="125" t="s">
        <v>272</v>
      </c>
      <c r="F76" s="118">
        <v>240</v>
      </c>
      <c r="G76" s="159">
        <v>1584</v>
      </c>
      <c r="H76" s="159">
        <v>1584</v>
      </c>
      <c r="I76" s="100">
        <f t="shared" si="1"/>
        <v>100</v>
      </c>
    </row>
    <row r="77" spans="1:9" ht="31.5">
      <c r="A77" s="116">
        <f aca="true" t="shared" si="3" ref="A77:A144">A76+1</f>
        <v>66</v>
      </c>
      <c r="B77" s="130" t="s">
        <v>232</v>
      </c>
      <c r="C77" s="126">
        <v>903</v>
      </c>
      <c r="D77" s="175" t="s">
        <v>102</v>
      </c>
      <c r="E77" s="126">
        <v>2300000000</v>
      </c>
      <c r="F77" s="126" t="s">
        <v>114</v>
      </c>
      <c r="G77" s="158">
        <f>G78</f>
        <v>1000</v>
      </c>
      <c r="H77" s="158">
        <v>1000</v>
      </c>
      <c r="I77" s="100">
        <f aca="true" t="shared" si="4" ref="I77:I147">H77/G77*100</f>
        <v>100</v>
      </c>
    </row>
    <row r="78" spans="1:9" ht="157.5">
      <c r="A78" s="116">
        <f t="shared" si="3"/>
        <v>67</v>
      </c>
      <c r="B78" s="132" t="s">
        <v>324</v>
      </c>
      <c r="C78" s="118">
        <v>903</v>
      </c>
      <c r="D78" s="119" t="s">
        <v>102</v>
      </c>
      <c r="E78" s="176">
        <v>2320080000</v>
      </c>
      <c r="F78" s="118"/>
      <c r="G78" s="159">
        <f>G79</f>
        <v>1000</v>
      </c>
      <c r="H78" s="166">
        <v>1000</v>
      </c>
      <c r="I78" s="100">
        <f t="shared" si="4"/>
        <v>100</v>
      </c>
    </row>
    <row r="79" spans="1:9" ht="47.25">
      <c r="A79" s="116">
        <f t="shared" si="3"/>
        <v>68</v>
      </c>
      <c r="B79" s="127" t="s">
        <v>250</v>
      </c>
      <c r="C79" s="118">
        <v>903</v>
      </c>
      <c r="D79" s="118" t="s">
        <v>102</v>
      </c>
      <c r="E79" s="125" t="s">
        <v>281</v>
      </c>
      <c r="F79" s="118">
        <v>200</v>
      </c>
      <c r="G79" s="159">
        <f>G80</f>
        <v>1000</v>
      </c>
      <c r="H79" s="166">
        <v>1000</v>
      </c>
      <c r="I79" s="100">
        <f t="shared" si="4"/>
        <v>100</v>
      </c>
    </row>
    <row r="80" spans="1:9" ht="63">
      <c r="A80" s="116">
        <f t="shared" si="3"/>
        <v>69</v>
      </c>
      <c r="B80" s="127" t="s">
        <v>251</v>
      </c>
      <c r="C80" s="118">
        <v>903</v>
      </c>
      <c r="D80" s="118" t="s">
        <v>102</v>
      </c>
      <c r="E80" s="125" t="s">
        <v>281</v>
      </c>
      <c r="F80" s="118">
        <v>240</v>
      </c>
      <c r="G80" s="159">
        <v>1000</v>
      </c>
      <c r="H80" s="161">
        <v>1000</v>
      </c>
      <c r="I80" s="100">
        <f t="shared" si="4"/>
        <v>100</v>
      </c>
    </row>
    <row r="81" spans="1:9" ht="15.75">
      <c r="A81" s="116">
        <f t="shared" si="3"/>
        <v>70</v>
      </c>
      <c r="B81" s="131" t="s">
        <v>65</v>
      </c>
      <c r="C81" s="118">
        <v>903</v>
      </c>
      <c r="D81" s="118" t="s">
        <v>266</v>
      </c>
      <c r="E81" s="118" t="s">
        <v>114</v>
      </c>
      <c r="F81" s="118" t="s">
        <v>114</v>
      </c>
      <c r="G81" s="158">
        <f>G82</f>
        <v>63169</v>
      </c>
      <c r="H81" s="158">
        <f>H82</f>
        <v>63169</v>
      </c>
      <c r="I81" s="100">
        <f t="shared" si="4"/>
        <v>100</v>
      </c>
    </row>
    <row r="82" spans="1:9" ht="31.5">
      <c r="A82" s="116">
        <f t="shared" si="3"/>
        <v>71</v>
      </c>
      <c r="B82" s="115" t="s">
        <v>66</v>
      </c>
      <c r="C82" s="118">
        <v>903</v>
      </c>
      <c r="D82" s="118" t="s">
        <v>113</v>
      </c>
      <c r="E82" s="118" t="s">
        <v>114</v>
      </c>
      <c r="F82" s="118" t="s">
        <v>114</v>
      </c>
      <c r="G82" s="159">
        <f>G83</f>
        <v>63169</v>
      </c>
      <c r="H82" s="159">
        <f>H83</f>
        <v>63169</v>
      </c>
      <c r="I82" s="100">
        <f t="shared" si="4"/>
        <v>100</v>
      </c>
    </row>
    <row r="83" spans="1:9" ht="189">
      <c r="A83" s="116">
        <f t="shared" si="3"/>
        <v>72</v>
      </c>
      <c r="B83" s="177" t="s">
        <v>226</v>
      </c>
      <c r="C83" s="120" t="s">
        <v>156</v>
      </c>
      <c r="D83" s="120" t="s">
        <v>113</v>
      </c>
      <c r="E83" s="120" t="s">
        <v>273</v>
      </c>
      <c r="F83" s="120" t="s">
        <v>114</v>
      </c>
      <c r="G83" s="161">
        <f>G84+G86</f>
        <v>63169</v>
      </c>
      <c r="H83" s="161">
        <f>H84+H86</f>
        <v>63169</v>
      </c>
      <c r="I83" s="100">
        <f t="shared" si="4"/>
        <v>100</v>
      </c>
    </row>
    <row r="84" spans="1:9" ht="126">
      <c r="A84" s="116">
        <f t="shared" si="3"/>
        <v>73</v>
      </c>
      <c r="B84" s="124" t="s">
        <v>307</v>
      </c>
      <c r="C84" s="120" t="s">
        <v>156</v>
      </c>
      <c r="D84" s="120" t="s">
        <v>113</v>
      </c>
      <c r="E84" s="120" t="s">
        <v>273</v>
      </c>
      <c r="F84" s="120" t="s">
        <v>132</v>
      </c>
      <c r="G84" s="161">
        <f>G85</f>
        <v>58086.7</v>
      </c>
      <c r="H84" s="161">
        <f>H85</f>
        <v>58086.7</v>
      </c>
      <c r="I84" s="100">
        <f t="shared" si="4"/>
        <v>100</v>
      </c>
    </row>
    <row r="85" spans="1:9" ht="47.25">
      <c r="A85" s="116">
        <f t="shared" si="3"/>
        <v>74</v>
      </c>
      <c r="B85" s="164" t="s">
        <v>311</v>
      </c>
      <c r="C85" s="121" t="s">
        <v>156</v>
      </c>
      <c r="D85" s="121" t="s">
        <v>113</v>
      </c>
      <c r="E85" s="121" t="s">
        <v>273</v>
      </c>
      <c r="F85" s="121" t="s">
        <v>5</v>
      </c>
      <c r="G85" s="231">
        <v>58086.7</v>
      </c>
      <c r="H85" s="166">
        <v>58086.7</v>
      </c>
      <c r="I85" s="100">
        <f t="shared" si="4"/>
        <v>100</v>
      </c>
    </row>
    <row r="86" spans="1:9" ht="47.25">
      <c r="A86" s="116">
        <f t="shared" si="3"/>
        <v>75</v>
      </c>
      <c r="B86" s="164" t="s">
        <v>313</v>
      </c>
      <c r="C86" s="118">
        <v>903</v>
      </c>
      <c r="D86" s="118" t="s">
        <v>113</v>
      </c>
      <c r="E86" s="125" t="s">
        <v>265</v>
      </c>
      <c r="F86" s="118" t="s">
        <v>195</v>
      </c>
      <c r="G86" s="159">
        <f>G87</f>
        <v>5082.3</v>
      </c>
      <c r="H86" s="159">
        <f>H87</f>
        <v>5082.3</v>
      </c>
      <c r="I86" s="100">
        <f t="shared" si="4"/>
        <v>100</v>
      </c>
    </row>
    <row r="87" spans="1:9" ht="63">
      <c r="A87" s="116">
        <f t="shared" si="3"/>
        <v>76</v>
      </c>
      <c r="B87" s="127" t="s">
        <v>251</v>
      </c>
      <c r="C87" s="118">
        <v>903</v>
      </c>
      <c r="D87" s="118" t="s">
        <v>113</v>
      </c>
      <c r="E87" s="125" t="s">
        <v>265</v>
      </c>
      <c r="F87" s="118" t="s">
        <v>198</v>
      </c>
      <c r="G87" s="159">
        <v>5082.3</v>
      </c>
      <c r="H87" s="166">
        <v>5082.3</v>
      </c>
      <c r="I87" s="100">
        <f t="shared" si="4"/>
        <v>100</v>
      </c>
    </row>
    <row r="88" spans="1:10" ht="63">
      <c r="A88" s="116">
        <f t="shared" si="3"/>
        <v>77</v>
      </c>
      <c r="B88" s="133" t="s">
        <v>82</v>
      </c>
      <c r="C88" s="126">
        <v>903</v>
      </c>
      <c r="D88" s="126" t="s">
        <v>253</v>
      </c>
      <c r="E88" s="126" t="s">
        <v>114</v>
      </c>
      <c r="F88" s="126" t="s">
        <v>114</v>
      </c>
      <c r="G88" s="158">
        <f>G89</f>
        <v>69458.88</v>
      </c>
      <c r="H88" s="158">
        <f>H89</f>
        <v>69458.88</v>
      </c>
      <c r="I88" s="100">
        <f>H88/G88*100</f>
        <v>100</v>
      </c>
      <c r="J88" s="238">
        <f>H88+H100+H112+H153+H166</f>
        <v>1656732.8</v>
      </c>
    </row>
    <row r="89" spans="1:9" ht="31.5">
      <c r="A89" s="116">
        <f t="shared" si="3"/>
        <v>78</v>
      </c>
      <c r="B89" s="114" t="s">
        <v>36</v>
      </c>
      <c r="C89" s="118">
        <v>903</v>
      </c>
      <c r="D89" s="118" t="s">
        <v>103</v>
      </c>
      <c r="E89" s="118" t="s">
        <v>114</v>
      </c>
      <c r="F89" s="118" t="s">
        <v>114</v>
      </c>
      <c r="G89" s="159">
        <f>G91</f>
        <v>69458.88</v>
      </c>
      <c r="H89" s="159">
        <f>H91</f>
        <v>69458.88</v>
      </c>
      <c r="I89" s="100">
        <f t="shared" si="4"/>
        <v>100</v>
      </c>
    </row>
    <row r="90" spans="1:9" ht="31.5">
      <c r="A90" s="116">
        <f t="shared" si="3"/>
        <v>79</v>
      </c>
      <c r="B90" s="130" t="s">
        <v>232</v>
      </c>
      <c r="C90" s="118">
        <v>903</v>
      </c>
      <c r="D90" s="118" t="s">
        <v>103</v>
      </c>
      <c r="E90" s="118">
        <v>2300000000</v>
      </c>
      <c r="F90" s="118" t="s">
        <v>114</v>
      </c>
      <c r="G90" s="159">
        <f>G91</f>
        <v>69458.88</v>
      </c>
      <c r="H90" s="159">
        <f>H91</f>
        <v>69458.88</v>
      </c>
      <c r="I90" s="100">
        <f t="shared" si="4"/>
        <v>100</v>
      </c>
    </row>
    <row r="91" spans="1:9" ht="126">
      <c r="A91" s="116">
        <f t="shared" si="3"/>
        <v>80</v>
      </c>
      <c r="B91" s="160" t="s">
        <v>369</v>
      </c>
      <c r="C91" s="118">
        <v>903</v>
      </c>
      <c r="D91" s="118" t="s">
        <v>103</v>
      </c>
      <c r="E91" s="118">
        <v>2320000000</v>
      </c>
      <c r="F91" s="118" t="s">
        <v>114</v>
      </c>
      <c r="G91" s="159">
        <f>G92++G94+G98</f>
        <v>69458.88</v>
      </c>
      <c r="H91" s="159">
        <f>H92++H94+H98</f>
        <v>69458.88</v>
      </c>
      <c r="I91" s="100">
        <f t="shared" si="4"/>
        <v>100</v>
      </c>
    </row>
    <row r="92" spans="1:9" ht="42.75" customHeight="1">
      <c r="A92" s="116">
        <f t="shared" si="3"/>
        <v>81</v>
      </c>
      <c r="B92" s="127" t="s">
        <v>250</v>
      </c>
      <c r="C92" s="118">
        <v>903</v>
      </c>
      <c r="D92" s="118" t="s">
        <v>103</v>
      </c>
      <c r="E92" s="118">
        <v>2320080000</v>
      </c>
      <c r="F92" s="118">
        <v>200</v>
      </c>
      <c r="G92" s="159">
        <f>G93</f>
        <v>46405.88</v>
      </c>
      <c r="H92" s="159">
        <f>H93</f>
        <v>46405.88</v>
      </c>
      <c r="I92" s="100">
        <f t="shared" si="4"/>
        <v>100</v>
      </c>
    </row>
    <row r="93" spans="1:9" ht="42.75" customHeight="1">
      <c r="A93" s="116">
        <f t="shared" si="3"/>
        <v>82</v>
      </c>
      <c r="B93" s="127" t="s">
        <v>251</v>
      </c>
      <c r="C93" s="118">
        <v>903</v>
      </c>
      <c r="D93" s="118" t="s">
        <v>103</v>
      </c>
      <c r="E93" s="118">
        <v>2320080000</v>
      </c>
      <c r="F93" s="118">
        <v>240</v>
      </c>
      <c r="G93" s="159">
        <v>46405.88</v>
      </c>
      <c r="H93" s="159">
        <v>46405.88</v>
      </c>
      <c r="I93" s="100">
        <f t="shared" si="4"/>
        <v>100</v>
      </c>
    </row>
    <row r="94" spans="1:9" ht="189" hidden="1">
      <c r="A94" s="116">
        <f t="shared" si="3"/>
        <v>83</v>
      </c>
      <c r="B94" s="178" t="s">
        <v>254</v>
      </c>
      <c r="C94" s="118">
        <v>903</v>
      </c>
      <c r="D94" s="118" t="s">
        <v>103</v>
      </c>
      <c r="E94" s="117" t="s">
        <v>255</v>
      </c>
      <c r="F94" s="118"/>
      <c r="G94" s="159">
        <f>G95</f>
        <v>0</v>
      </c>
      <c r="H94" s="159">
        <f>H95</f>
        <v>0</v>
      </c>
      <c r="I94" s="100" t="e">
        <f t="shared" si="4"/>
        <v>#DIV/0!</v>
      </c>
    </row>
    <row r="95" spans="1:9" ht="47.25" hidden="1">
      <c r="A95" s="116">
        <f t="shared" si="3"/>
        <v>84</v>
      </c>
      <c r="B95" s="127" t="s">
        <v>250</v>
      </c>
      <c r="C95" s="118">
        <v>903</v>
      </c>
      <c r="D95" s="118" t="s">
        <v>103</v>
      </c>
      <c r="E95" s="117" t="s">
        <v>255</v>
      </c>
      <c r="F95" s="118">
        <v>200</v>
      </c>
      <c r="G95" s="159">
        <f>G96</f>
        <v>0</v>
      </c>
      <c r="H95" s="159">
        <f>H96</f>
        <v>0</v>
      </c>
      <c r="I95" s="100" t="e">
        <f t="shared" si="4"/>
        <v>#DIV/0!</v>
      </c>
    </row>
    <row r="96" spans="1:9" ht="63" hidden="1">
      <c r="A96" s="116">
        <f t="shared" si="3"/>
        <v>85</v>
      </c>
      <c r="B96" s="127" t="s">
        <v>251</v>
      </c>
      <c r="C96" s="118">
        <v>903</v>
      </c>
      <c r="D96" s="118" t="s">
        <v>103</v>
      </c>
      <c r="E96" s="117" t="s">
        <v>255</v>
      </c>
      <c r="F96" s="118">
        <v>240</v>
      </c>
      <c r="G96" s="159"/>
      <c r="H96" s="166"/>
      <c r="I96" s="100" t="e">
        <f t="shared" si="4"/>
        <v>#DIV/0!</v>
      </c>
    </row>
    <row r="97" spans="1:9" ht="126">
      <c r="A97" s="116">
        <f t="shared" si="3"/>
        <v>86</v>
      </c>
      <c r="B97" s="179" t="s">
        <v>256</v>
      </c>
      <c r="C97" s="118">
        <v>903</v>
      </c>
      <c r="D97" s="118" t="s">
        <v>103</v>
      </c>
      <c r="E97" s="117" t="s">
        <v>255</v>
      </c>
      <c r="F97" s="118"/>
      <c r="G97" s="159">
        <f>G98</f>
        <v>23053</v>
      </c>
      <c r="H97" s="159">
        <f>H98</f>
        <v>23053</v>
      </c>
      <c r="I97" s="100">
        <f t="shared" si="4"/>
        <v>100</v>
      </c>
    </row>
    <row r="98" spans="1:9" ht="47.25">
      <c r="A98" s="116">
        <f t="shared" si="3"/>
        <v>87</v>
      </c>
      <c r="B98" s="127" t="s">
        <v>250</v>
      </c>
      <c r="C98" s="118">
        <v>903</v>
      </c>
      <c r="D98" s="118" t="s">
        <v>103</v>
      </c>
      <c r="E98" s="117" t="s">
        <v>255</v>
      </c>
      <c r="F98" s="118">
        <v>200</v>
      </c>
      <c r="G98" s="159">
        <f>G99</f>
        <v>23053</v>
      </c>
      <c r="H98" s="159">
        <f>H99</f>
        <v>23053</v>
      </c>
      <c r="I98" s="100">
        <f t="shared" si="4"/>
        <v>100</v>
      </c>
    </row>
    <row r="99" spans="1:9" ht="63">
      <c r="A99" s="116">
        <f t="shared" si="3"/>
        <v>88</v>
      </c>
      <c r="B99" s="127" t="s">
        <v>251</v>
      </c>
      <c r="C99" s="118">
        <v>903</v>
      </c>
      <c r="D99" s="118" t="s">
        <v>103</v>
      </c>
      <c r="E99" s="117" t="s">
        <v>255</v>
      </c>
      <c r="F99" s="118">
        <v>240</v>
      </c>
      <c r="G99" s="159">
        <v>23053</v>
      </c>
      <c r="H99" s="166">
        <v>23053</v>
      </c>
      <c r="I99" s="100">
        <f t="shared" si="4"/>
        <v>100</v>
      </c>
    </row>
    <row r="100" spans="1:9" ht="31.5">
      <c r="A100" s="116">
        <f t="shared" si="3"/>
        <v>89</v>
      </c>
      <c r="B100" s="133" t="s">
        <v>58</v>
      </c>
      <c r="C100" s="126">
        <v>903</v>
      </c>
      <c r="D100" s="126" t="s">
        <v>259</v>
      </c>
      <c r="E100" s="126" t="s">
        <v>114</v>
      </c>
      <c r="F100" s="126" t="s">
        <v>114</v>
      </c>
      <c r="G100" s="235">
        <f>G101</f>
        <v>271293.26</v>
      </c>
      <c r="H100" s="235">
        <f>H101</f>
        <v>271293.26</v>
      </c>
      <c r="I100" s="100">
        <f t="shared" si="4"/>
        <v>100</v>
      </c>
    </row>
    <row r="101" spans="1:9" ht="31.5">
      <c r="A101" s="116">
        <f t="shared" si="3"/>
        <v>90</v>
      </c>
      <c r="B101" s="115" t="s">
        <v>86</v>
      </c>
      <c r="C101" s="118">
        <v>903</v>
      </c>
      <c r="D101" s="118" t="s">
        <v>104</v>
      </c>
      <c r="E101" s="118" t="s">
        <v>114</v>
      </c>
      <c r="F101" s="134" t="s">
        <v>114</v>
      </c>
      <c r="G101" s="166">
        <f>G104+G107+G110</f>
        <v>271293.26</v>
      </c>
      <c r="H101" s="166">
        <f>H104+H107+H110</f>
        <v>271293.26</v>
      </c>
      <c r="I101" s="100">
        <f t="shared" si="4"/>
        <v>100</v>
      </c>
    </row>
    <row r="102" spans="1:9" ht="31.5">
      <c r="A102" s="116">
        <f t="shared" si="3"/>
        <v>91</v>
      </c>
      <c r="B102" s="130" t="s">
        <v>232</v>
      </c>
      <c r="C102" s="120" t="s">
        <v>156</v>
      </c>
      <c r="D102" s="120" t="s">
        <v>104</v>
      </c>
      <c r="E102" s="120" t="s">
        <v>325</v>
      </c>
      <c r="F102" s="120"/>
      <c r="G102" s="236">
        <f>G105+G108+G111</f>
        <v>271293.26</v>
      </c>
      <c r="H102" s="236">
        <f>H105+H108+H111</f>
        <v>271293.26</v>
      </c>
      <c r="I102" s="100">
        <f t="shared" si="4"/>
        <v>100</v>
      </c>
    </row>
    <row r="103" spans="1:9" ht="157.5">
      <c r="A103" s="116">
        <f t="shared" si="3"/>
        <v>92</v>
      </c>
      <c r="B103" s="177" t="s">
        <v>257</v>
      </c>
      <c r="C103" s="120" t="s">
        <v>156</v>
      </c>
      <c r="D103" s="120" t="s">
        <v>104</v>
      </c>
      <c r="E103" s="120" t="s">
        <v>295</v>
      </c>
      <c r="F103" s="120"/>
      <c r="G103" s="236">
        <f>G104</f>
        <v>135770</v>
      </c>
      <c r="H103" s="236">
        <f>H104</f>
        <v>135770</v>
      </c>
      <c r="I103" s="100">
        <f t="shared" si="4"/>
        <v>100</v>
      </c>
    </row>
    <row r="104" spans="1:9" ht="47.25">
      <c r="A104" s="116">
        <f t="shared" si="3"/>
        <v>93</v>
      </c>
      <c r="B104" s="127" t="s">
        <v>250</v>
      </c>
      <c r="C104" s="120" t="s">
        <v>156</v>
      </c>
      <c r="D104" s="120" t="s">
        <v>104</v>
      </c>
      <c r="E104" s="120" t="s">
        <v>295</v>
      </c>
      <c r="F104" s="120">
        <v>200</v>
      </c>
      <c r="G104" s="236">
        <f>G105</f>
        <v>135770</v>
      </c>
      <c r="H104" s="236">
        <f>H105</f>
        <v>135770</v>
      </c>
      <c r="I104" s="100">
        <f t="shared" si="4"/>
        <v>100</v>
      </c>
    </row>
    <row r="105" spans="1:9" ht="63">
      <c r="A105" s="116">
        <f t="shared" si="3"/>
        <v>94</v>
      </c>
      <c r="B105" s="127" t="s">
        <v>251</v>
      </c>
      <c r="C105" s="120" t="s">
        <v>156</v>
      </c>
      <c r="D105" s="120" t="s">
        <v>104</v>
      </c>
      <c r="E105" s="120" t="s">
        <v>295</v>
      </c>
      <c r="F105" s="118">
        <v>240</v>
      </c>
      <c r="G105" s="236">
        <v>135770</v>
      </c>
      <c r="H105" s="180">
        <v>135770</v>
      </c>
      <c r="I105" s="100">
        <f t="shared" si="4"/>
        <v>100</v>
      </c>
    </row>
    <row r="106" spans="1:9" ht="157.5" hidden="1">
      <c r="A106" s="116">
        <f t="shared" si="3"/>
        <v>95</v>
      </c>
      <c r="B106" s="122" t="s">
        <v>258</v>
      </c>
      <c r="C106" s="120" t="s">
        <v>156</v>
      </c>
      <c r="D106" s="120" t="s">
        <v>104</v>
      </c>
      <c r="E106" s="120" t="s">
        <v>295</v>
      </c>
      <c r="F106" s="120"/>
      <c r="G106" s="161">
        <f>G107</f>
        <v>0</v>
      </c>
      <c r="H106" s="161">
        <f>H107</f>
        <v>0</v>
      </c>
      <c r="I106" s="100" t="e">
        <f t="shared" si="4"/>
        <v>#DIV/0!</v>
      </c>
    </row>
    <row r="107" spans="1:9" ht="47.25" hidden="1">
      <c r="A107" s="116">
        <f t="shared" si="3"/>
        <v>96</v>
      </c>
      <c r="B107" s="127" t="s">
        <v>250</v>
      </c>
      <c r="C107" s="120" t="s">
        <v>156</v>
      </c>
      <c r="D107" s="120" t="s">
        <v>104</v>
      </c>
      <c r="E107" s="120" t="s">
        <v>295</v>
      </c>
      <c r="F107" s="120">
        <v>200</v>
      </c>
      <c r="G107" s="161">
        <f>G108</f>
        <v>0</v>
      </c>
      <c r="H107" s="161">
        <f>H108</f>
        <v>0</v>
      </c>
      <c r="I107" s="100" t="e">
        <f t="shared" si="4"/>
        <v>#DIV/0!</v>
      </c>
    </row>
    <row r="108" spans="1:9" ht="63" hidden="1">
      <c r="A108" s="116">
        <f t="shared" si="3"/>
        <v>97</v>
      </c>
      <c r="B108" s="127" t="s">
        <v>251</v>
      </c>
      <c r="C108" s="121" t="s">
        <v>156</v>
      </c>
      <c r="D108" s="121" t="s">
        <v>104</v>
      </c>
      <c r="E108" s="120" t="s">
        <v>295</v>
      </c>
      <c r="F108" s="136" t="s">
        <v>198</v>
      </c>
      <c r="G108" s="231"/>
      <c r="H108" s="181"/>
      <c r="I108" s="100" t="e">
        <f t="shared" si="4"/>
        <v>#DIV/0!</v>
      </c>
    </row>
    <row r="109" spans="1:9" ht="94.5">
      <c r="A109" s="116">
        <f t="shared" si="3"/>
        <v>98</v>
      </c>
      <c r="B109" s="128" t="s">
        <v>227</v>
      </c>
      <c r="C109" s="118">
        <v>903</v>
      </c>
      <c r="D109" s="118" t="s">
        <v>104</v>
      </c>
      <c r="E109" s="118">
        <v>2330080020</v>
      </c>
      <c r="F109" s="118"/>
      <c r="G109" s="159">
        <f>G110</f>
        <v>135523.26</v>
      </c>
      <c r="H109" s="159">
        <f>H110</f>
        <v>135523.26</v>
      </c>
      <c r="I109" s="100">
        <f t="shared" si="4"/>
        <v>100</v>
      </c>
    </row>
    <row r="110" spans="1:9" ht="47.25">
      <c r="A110" s="116">
        <f t="shared" si="3"/>
        <v>99</v>
      </c>
      <c r="B110" s="127" t="s">
        <v>250</v>
      </c>
      <c r="C110" s="118">
        <v>903</v>
      </c>
      <c r="D110" s="118" t="s">
        <v>104</v>
      </c>
      <c r="E110" s="118">
        <v>2330080020</v>
      </c>
      <c r="F110" s="118">
        <v>200</v>
      </c>
      <c r="G110" s="159">
        <f>G111</f>
        <v>135523.26</v>
      </c>
      <c r="H110" s="159">
        <f>H111</f>
        <v>135523.26</v>
      </c>
      <c r="I110" s="100">
        <f t="shared" si="4"/>
        <v>100</v>
      </c>
    </row>
    <row r="111" spans="1:9" ht="63">
      <c r="A111" s="116">
        <f t="shared" si="3"/>
        <v>100</v>
      </c>
      <c r="B111" s="127" t="s">
        <v>251</v>
      </c>
      <c r="C111" s="118">
        <v>903</v>
      </c>
      <c r="D111" s="118" t="s">
        <v>104</v>
      </c>
      <c r="E111" s="118">
        <v>2330080020</v>
      </c>
      <c r="F111" s="118">
        <v>240</v>
      </c>
      <c r="G111" s="159">
        <v>135523.26</v>
      </c>
      <c r="H111" s="166">
        <v>135523.26</v>
      </c>
      <c r="I111" s="100">
        <f t="shared" si="4"/>
        <v>100</v>
      </c>
    </row>
    <row r="112" spans="1:9" ht="47.25">
      <c r="A112" s="116">
        <f t="shared" si="3"/>
        <v>101</v>
      </c>
      <c r="B112" s="114" t="s">
        <v>83</v>
      </c>
      <c r="C112" s="126">
        <v>903</v>
      </c>
      <c r="D112" s="126" t="s">
        <v>252</v>
      </c>
      <c r="E112" s="126"/>
      <c r="F112" s="126"/>
      <c r="G112" s="158">
        <f>G113+G118+G127</f>
        <v>915021.63</v>
      </c>
      <c r="H112" s="189">
        <f>H113+H118+H127</f>
        <v>915021.63</v>
      </c>
      <c r="I112" s="100">
        <f t="shared" si="4"/>
        <v>100</v>
      </c>
    </row>
    <row r="113" spans="1:9" ht="15.75">
      <c r="A113" s="116">
        <f t="shared" si="3"/>
        <v>102</v>
      </c>
      <c r="B113" s="114" t="s">
        <v>0</v>
      </c>
      <c r="C113" s="126">
        <v>903</v>
      </c>
      <c r="D113" s="126" t="s">
        <v>106</v>
      </c>
      <c r="E113" s="126"/>
      <c r="F113" s="126" t="s">
        <v>114</v>
      </c>
      <c r="G113" s="158">
        <f>G115</f>
        <v>74543.24</v>
      </c>
      <c r="H113" s="158">
        <f>H115</f>
        <v>74543.24</v>
      </c>
      <c r="I113" s="100">
        <f t="shared" si="4"/>
        <v>100</v>
      </c>
    </row>
    <row r="114" spans="1:9" ht="31.5">
      <c r="A114" s="116">
        <f t="shared" si="3"/>
        <v>103</v>
      </c>
      <c r="B114" s="128" t="s">
        <v>232</v>
      </c>
      <c r="C114" s="118">
        <v>903</v>
      </c>
      <c r="D114" s="118" t="s">
        <v>106</v>
      </c>
      <c r="E114" s="118">
        <v>2300000000</v>
      </c>
      <c r="F114" s="118"/>
      <c r="G114" s="159">
        <f aca="true" t="shared" si="5" ref="G114:H116">G115</f>
        <v>74543.24</v>
      </c>
      <c r="H114" s="159">
        <f t="shared" si="5"/>
        <v>74543.24</v>
      </c>
      <c r="I114" s="100">
        <f t="shared" si="4"/>
        <v>100</v>
      </c>
    </row>
    <row r="115" spans="1:9" ht="63">
      <c r="A115" s="116">
        <f t="shared" si="3"/>
        <v>104</v>
      </c>
      <c r="B115" s="128" t="s">
        <v>370</v>
      </c>
      <c r="C115" s="118">
        <v>903</v>
      </c>
      <c r="D115" s="118" t="s">
        <v>106</v>
      </c>
      <c r="E115" s="118">
        <v>2310000000</v>
      </c>
      <c r="F115" s="118"/>
      <c r="G115" s="159">
        <f t="shared" si="5"/>
        <v>74543.24</v>
      </c>
      <c r="H115" s="159">
        <f t="shared" si="5"/>
        <v>74543.24</v>
      </c>
      <c r="I115" s="100">
        <f t="shared" si="4"/>
        <v>100</v>
      </c>
    </row>
    <row r="116" spans="1:9" ht="47.25">
      <c r="A116" s="116">
        <f t="shared" si="3"/>
        <v>105</v>
      </c>
      <c r="B116" s="127" t="s">
        <v>250</v>
      </c>
      <c r="C116" s="118">
        <v>903</v>
      </c>
      <c r="D116" s="118" t="s">
        <v>106</v>
      </c>
      <c r="E116" s="118">
        <v>2318000000</v>
      </c>
      <c r="F116" s="118">
        <v>200</v>
      </c>
      <c r="G116" s="159">
        <f t="shared" si="5"/>
        <v>74543.24</v>
      </c>
      <c r="H116" s="159">
        <f t="shared" si="5"/>
        <v>74543.24</v>
      </c>
      <c r="I116" s="100">
        <f t="shared" si="4"/>
        <v>100</v>
      </c>
    </row>
    <row r="117" spans="1:9" ht="63">
      <c r="A117" s="116">
        <f t="shared" si="3"/>
        <v>106</v>
      </c>
      <c r="B117" s="127" t="s">
        <v>251</v>
      </c>
      <c r="C117" s="118">
        <v>903</v>
      </c>
      <c r="D117" s="118" t="s">
        <v>106</v>
      </c>
      <c r="E117" s="118">
        <v>2310080000</v>
      </c>
      <c r="F117" s="118">
        <v>240</v>
      </c>
      <c r="G117" s="159">
        <v>74543.24</v>
      </c>
      <c r="H117" s="159">
        <v>74543.24</v>
      </c>
      <c r="I117" s="100">
        <f t="shared" si="4"/>
        <v>100</v>
      </c>
    </row>
    <row r="118" spans="1:9" ht="15.75">
      <c r="A118" s="116">
        <f t="shared" si="3"/>
        <v>107</v>
      </c>
      <c r="B118" s="114" t="s">
        <v>326</v>
      </c>
      <c r="C118" s="126">
        <v>903</v>
      </c>
      <c r="D118" s="126" t="s">
        <v>299</v>
      </c>
      <c r="E118" s="118"/>
      <c r="F118" s="118"/>
      <c r="G118" s="159">
        <f>G119+G123</f>
        <v>43016.4</v>
      </c>
      <c r="H118" s="159">
        <f>H119+H123</f>
        <v>43016.4</v>
      </c>
      <c r="I118" s="100">
        <f t="shared" si="4"/>
        <v>100</v>
      </c>
    </row>
    <row r="119" spans="1:9" ht="31.5">
      <c r="A119" s="116">
        <f t="shared" si="3"/>
        <v>108</v>
      </c>
      <c r="B119" s="128" t="s">
        <v>232</v>
      </c>
      <c r="C119" s="118">
        <v>903</v>
      </c>
      <c r="D119" s="118" t="s">
        <v>299</v>
      </c>
      <c r="E119" s="118">
        <v>2300000000</v>
      </c>
      <c r="F119" s="118"/>
      <c r="G119" s="159">
        <f aca="true" t="shared" si="6" ref="G119:H121">G120</f>
        <v>43016.4</v>
      </c>
      <c r="H119" s="159">
        <f t="shared" si="6"/>
        <v>43016.4</v>
      </c>
      <c r="I119" s="100">
        <f>H119/G119*100</f>
        <v>100</v>
      </c>
    </row>
    <row r="120" spans="1:9" ht="63">
      <c r="A120" s="116">
        <f t="shared" si="3"/>
        <v>109</v>
      </c>
      <c r="B120" s="128" t="s">
        <v>370</v>
      </c>
      <c r="C120" s="118">
        <v>903</v>
      </c>
      <c r="D120" s="118" t="s">
        <v>299</v>
      </c>
      <c r="E120" s="118">
        <v>2310000000</v>
      </c>
      <c r="F120" s="118"/>
      <c r="G120" s="159">
        <f t="shared" si="6"/>
        <v>43016.4</v>
      </c>
      <c r="H120" s="159">
        <f t="shared" si="6"/>
        <v>43016.4</v>
      </c>
      <c r="I120" s="100">
        <f>H120/G120*100</f>
        <v>100</v>
      </c>
    </row>
    <row r="121" spans="1:9" ht="47.25">
      <c r="A121" s="116">
        <f t="shared" si="3"/>
        <v>110</v>
      </c>
      <c r="B121" s="127" t="s">
        <v>250</v>
      </c>
      <c r="C121" s="118">
        <v>903</v>
      </c>
      <c r="D121" s="118" t="s">
        <v>299</v>
      </c>
      <c r="E121" s="118">
        <v>2318000000</v>
      </c>
      <c r="F121" s="118">
        <v>200</v>
      </c>
      <c r="G121" s="159">
        <f t="shared" si="6"/>
        <v>43016.4</v>
      </c>
      <c r="H121" s="159">
        <f t="shared" si="6"/>
        <v>43016.4</v>
      </c>
      <c r="I121" s="100">
        <f>H121/G121*100</f>
        <v>100</v>
      </c>
    </row>
    <row r="122" spans="1:9" ht="63">
      <c r="A122" s="116">
        <f t="shared" si="3"/>
        <v>111</v>
      </c>
      <c r="B122" s="127" t="s">
        <v>251</v>
      </c>
      <c r="C122" s="118">
        <v>903</v>
      </c>
      <c r="D122" s="118" t="s">
        <v>299</v>
      </c>
      <c r="E122" s="118">
        <v>2310080000</v>
      </c>
      <c r="F122" s="118">
        <v>240</v>
      </c>
      <c r="G122" s="159">
        <v>43016.4</v>
      </c>
      <c r="H122" s="159">
        <v>43016.4</v>
      </c>
      <c r="I122" s="100">
        <f>H122/G122*100</f>
        <v>100</v>
      </c>
    </row>
    <row r="123" spans="1:9" ht="31.5" hidden="1">
      <c r="A123" s="116">
        <f>A118+1</f>
        <v>108</v>
      </c>
      <c r="B123" s="128" t="s">
        <v>118</v>
      </c>
      <c r="C123" s="118">
        <v>903</v>
      </c>
      <c r="D123" s="118" t="s">
        <v>299</v>
      </c>
      <c r="E123" s="117">
        <v>9000000000</v>
      </c>
      <c r="F123" s="118"/>
      <c r="G123" s="159">
        <f>G124</f>
        <v>0</v>
      </c>
      <c r="H123" s="159">
        <f>H124</f>
        <v>0</v>
      </c>
      <c r="I123" s="100" t="e">
        <f t="shared" si="4"/>
        <v>#DIV/0!</v>
      </c>
    </row>
    <row r="124" spans="1:9" ht="94.5" hidden="1">
      <c r="A124" s="116">
        <f t="shared" si="3"/>
        <v>109</v>
      </c>
      <c r="B124" s="128" t="s">
        <v>327</v>
      </c>
      <c r="C124" s="118">
        <v>903</v>
      </c>
      <c r="D124" s="118" t="s">
        <v>299</v>
      </c>
      <c r="E124" s="117" t="s">
        <v>296</v>
      </c>
      <c r="F124" s="118"/>
      <c r="G124" s="159">
        <f>G125</f>
        <v>0</v>
      </c>
      <c r="H124" s="166"/>
      <c r="I124" s="100" t="e">
        <f t="shared" si="4"/>
        <v>#DIV/0!</v>
      </c>
    </row>
    <row r="125" spans="1:9" ht="47.25" hidden="1">
      <c r="A125" s="116">
        <f t="shared" si="3"/>
        <v>110</v>
      </c>
      <c r="B125" s="127" t="s">
        <v>250</v>
      </c>
      <c r="C125" s="118">
        <v>903</v>
      </c>
      <c r="D125" s="118" t="s">
        <v>299</v>
      </c>
      <c r="E125" s="117" t="s">
        <v>296</v>
      </c>
      <c r="F125" s="118">
        <v>200</v>
      </c>
      <c r="G125" s="159">
        <f>G126</f>
        <v>0</v>
      </c>
      <c r="H125" s="166"/>
      <c r="I125" s="100" t="e">
        <f t="shared" si="4"/>
        <v>#DIV/0!</v>
      </c>
    </row>
    <row r="126" spans="1:9" ht="63" hidden="1">
      <c r="A126" s="116">
        <f t="shared" si="3"/>
        <v>111</v>
      </c>
      <c r="B126" s="127" t="s">
        <v>251</v>
      </c>
      <c r="C126" s="118">
        <v>903</v>
      </c>
      <c r="D126" s="118" t="s">
        <v>299</v>
      </c>
      <c r="E126" s="117" t="s">
        <v>296</v>
      </c>
      <c r="F126" s="118">
        <v>240</v>
      </c>
      <c r="G126" s="159"/>
      <c r="H126" s="100"/>
      <c r="I126" s="100" t="e">
        <f t="shared" si="4"/>
        <v>#DIV/0!</v>
      </c>
    </row>
    <row r="127" spans="1:9" ht="15.75">
      <c r="A127" s="116">
        <f t="shared" si="3"/>
        <v>112</v>
      </c>
      <c r="B127" s="114" t="s">
        <v>10</v>
      </c>
      <c r="C127" s="126">
        <v>903</v>
      </c>
      <c r="D127" s="126" t="s">
        <v>107</v>
      </c>
      <c r="E127" s="126"/>
      <c r="F127" s="126"/>
      <c r="G127" s="158">
        <f>G128</f>
        <v>797461.99</v>
      </c>
      <c r="H127" s="189">
        <f>G127</f>
        <v>797461.99</v>
      </c>
      <c r="I127" s="100">
        <f t="shared" si="4"/>
        <v>100</v>
      </c>
    </row>
    <row r="128" spans="1:9" ht="31.5">
      <c r="A128" s="116">
        <f t="shared" si="3"/>
        <v>113</v>
      </c>
      <c r="B128" s="128" t="s">
        <v>232</v>
      </c>
      <c r="C128" s="118">
        <v>903</v>
      </c>
      <c r="D128" s="118" t="s">
        <v>107</v>
      </c>
      <c r="E128" s="118">
        <v>2300000000</v>
      </c>
      <c r="F128" s="118"/>
      <c r="G128" s="159">
        <f>G129</f>
        <v>797461.99</v>
      </c>
      <c r="H128" s="159">
        <f>H129</f>
        <v>797461.99</v>
      </c>
      <c r="I128" s="159" t="e">
        <f>I129</f>
        <v>#DIV/0!</v>
      </c>
    </row>
    <row r="129" spans="1:9" ht="63">
      <c r="A129" s="116">
        <f t="shared" si="3"/>
        <v>114</v>
      </c>
      <c r="B129" s="128" t="s">
        <v>234</v>
      </c>
      <c r="C129" s="118">
        <v>903</v>
      </c>
      <c r="D129" s="118" t="s">
        <v>107</v>
      </c>
      <c r="E129" s="118">
        <v>2330000000</v>
      </c>
      <c r="F129" s="118"/>
      <c r="G129" s="159">
        <f>G130+G133+G135+G139+G142+G144</f>
        <v>797461.99</v>
      </c>
      <c r="H129" s="159">
        <f>H130+H133+H135+H139+H142+H144</f>
        <v>797461.99</v>
      </c>
      <c r="I129" s="159" t="e">
        <f>I130+I133+I135+I139+I142+I144</f>
        <v>#DIV/0!</v>
      </c>
    </row>
    <row r="130" spans="1:9" ht="15.75" hidden="1">
      <c r="A130" s="116">
        <f t="shared" si="3"/>
        <v>115</v>
      </c>
      <c r="B130" s="128"/>
      <c r="C130" s="118">
        <v>903</v>
      </c>
      <c r="D130" s="118" t="s">
        <v>107</v>
      </c>
      <c r="E130" s="118">
        <v>233007450</v>
      </c>
      <c r="F130" s="118">
        <v>200</v>
      </c>
      <c r="G130" s="159">
        <f>G131</f>
        <v>0</v>
      </c>
      <c r="H130" s="159">
        <f>H131</f>
        <v>0</v>
      </c>
      <c r="I130" s="100" t="e">
        <f t="shared" si="4"/>
        <v>#DIV/0!</v>
      </c>
    </row>
    <row r="131" spans="1:9" ht="63" hidden="1">
      <c r="A131" s="116">
        <f t="shared" si="3"/>
        <v>116</v>
      </c>
      <c r="B131" s="127" t="s">
        <v>251</v>
      </c>
      <c r="C131" s="118">
        <v>903</v>
      </c>
      <c r="D131" s="118" t="s">
        <v>107</v>
      </c>
      <c r="E131" s="118">
        <v>233007450</v>
      </c>
      <c r="F131" s="118">
        <v>240</v>
      </c>
      <c r="G131" s="159"/>
      <c r="H131" s="159"/>
      <c r="I131" s="100" t="e">
        <f t="shared" si="4"/>
        <v>#DIV/0!</v>
      </c>
    </row>
    <row r="132" spans="1:9" ht="110.25">
      <c r="A132" s="116">
        <f t="shared" si="3"/>
        <v>117</v>
      </c>
      <c r="B132" s="128" t="s">
        <v>228</v>
      </c>
      <c r="C132" s="118">
        <v>903</v>
      </c>
      <c r="D132" s="118" t="s">
        <v>107</v>
      </c>
      <c r="E132" s="117" t="s">
        <v>260</v>
      </c>
      <c r="F132" s="118"/>
      <c r="G132" s="159">
        <f>G133</f>
        <v>398539.73</v>
      </c>
      <c r="H132" s="159">
        <f>H133</f>
        <v>398539.73</v>
      </c>
      <c r="I132" s="159">
        <f>I133</f>
        <v>100</v>
      </c>
    </row>
    <row r="133" spans="1:9" ht="47.25">
      <c r="A133" s="116">
        <f t="shared" si="3"/>
        <v>118</v>
      </c>
      <c r="B133" s="127" t="s">
        <v>250</v>
      </c>
      <c r="C133" s="118">
        <v>903</v>
      </c>
      <c r="D133" s="118" t="s">
        <v>107</v>
      </c>
      <c r="E133" s="117" t="s">
        <v>260</v>
      </c>
      <c r="F133" s="118">
        <v>200</v>
      </c>
      <c r="G133" s="159">
        <f>G134</f>
        <v>398539.73</v>
      </c>
      <c r="H133" s="166">
        <f>H134</f>
        <v>398539.73</v>
      </c>
      <c r="I133" s="100">
        <f t="shared" si="4"/>
        <v>100</v>
      </c>
    </row>
    <row r="134" spans="1:9" ht="63">
      <c r="A134" s="116">
        <f t="shared" si="3"/>
        <v>119</v>
      </c>
      <c r="B134" s="127" t="s">
        <v>251</v>
      </c>
      <c r="C134" s="118">
        <v>903</v>
      </c>
      <c r="D134" s="118" t="s">
        <v>107</v>
      </c>
      <c r="E134" s="117" t="s">
        <v>260</v>
      </c>
      <c r="F134" s="118">
        <v>240</v>
      </c>
      <c r="G134" s="159">
        <v>398539.73</v>
      </c>
      <c r="H134" s="166">
        <v>398539.73</v>
      </c>
      <c r="I134" s="100">
        <f t="shared" si="4"/>
        <v>100</v>
      </c>
    </row>
    <row r="135" spans="1:9" ht="110.25">
      <c r="A135" s="116">
        <f t="shared" si="3"/>
        <v>120</v>
      </c>
      <c r="B135" s="128" t="s">
        <v>229</v>
      </c>
      <c r="C135" s="118">
        <v>903</v>
      </c>
      <c r="D135" s="118" t="s">
        <v>107</v>
      </c>
      <c r="E135" s="118">
        <v>2330080050</v>
      </c>
      <c r="F135" s="118"/>
      <c r="G135" s="159">
        <f>G137</f>
        <v>110495.63</v>
      </c>
      <c r="H135" s="159">
        <f>H137</f>
        <v>110495.63</v>
      </c>
      <c r="I135" s="100">
        <f t="shared" si="4"/>
        <v>100</v>
      </c>
    </row>
    <row r="136" spans="1:9" ht="47.25">
      <c r="A136" s="116">
        <f t="shared" si="3"/>
        <v>121</v>
      </c>
      <c r="B136" s="127" t="s">
        <v>250</v>
      </c>
      <c r="C136" s="118">
        <v>903</v>
      </c>
      <c r="D136" s="118" t="s">
        <v>107</v>
      </c>
      <c r="E136" s="118">
        <v>2330080050</v>
      </c>
      <c r="F136" s="118">
        <v>200</v>
      </c>
      <c r="G136" s="237">
        <f>G137</f>
        <v>110495.63</v>
      </c>
      <c r="H136" s="237">
        <f>H137</f>
        <v>110495.63</v>
      </c>
      <c r="I136" s="100">
        <f t="shared" si="4"/>
        <v>100</v>
      </c>
    </row>
    <row r="137" spans="1:9" ht="63">
      <c r="A137" s="116">
        <f t="shared" si="3"/>
        <v>122</v>
      </c>
      <c r="B137" s="127" t="s">
        <v>251</v>
      </c>
      <c r="C137" s="118">
        <v>903</v>
      </c>
      <c r="D137" s="118" t="s">
        <v>107</v>
      </c>
      <c r="E137" s="118">
        <v>2330080050</v>
      </c>
      <c r="F137" s="118">
        <v>240</v>
      </c>
      <c r="G137" s="237">
        <v>110495.63</v>
      </c>
      <c r="H137" s="191">
        <v>110495.63</v>
      </c>
      <c r="I137" s="100">
        <f t="shared" si="4"/>
        <v>100</v>
      </c>
    </row>
    <row r="138" spans="1:9" ht="15.75" hidden="1">
      <c r="A138" s="116">
        <f t="shared" si="3"/>
        <v>123</v>
      </c>
      <c r="B138" s="128"/>
      <c r="C138" s="118">
        <v>903</v>
      </c>
      <c r="D138" s="118" t="s">
        <v>107</v>
      </c>
      <c r="E138" s="117" t="s">
        <v>395</v>
      </c>
      <c r="F138" s="118"/>
      <c r="G138" s="159">
        <f>G139</f>
        <v>0</v>
      </c>
      <c r="H138" s="159">
        <f>H139</f>
        <v>0</v>
      </c>
      <c r="I138" s="100" t="e">
        <f t="shared" si="4"/>
        <v>#DIV/0!</v>
      </c>
    </row>
    <row r="139" spans="1:9" ht="47.25" hidden="1">
      <c r="A139" s="116">
        <f t="shared" si="3"/>
        <v>124</v>
      </c>
      <c r="B139" s="127" t="s">
        <v>250</v>
      </c>
      <c r="C139" s="118">
        <v>903</v>
      </c>
      <c r="D139" s="118" t="s">
        <v>107</v>
      </c>
      <c r="E139" s="117" t="s">
        <v>395</v>
      </c>
      <c r="F139" s="118">
        <v>200</v>
      </c>
      <c r="G139" s="159">
        <f>G140</f>
        <v>0</v>
      </c>
      <c r="H139" s="159">
        <f>H140</f>
        <v>0</v>
      </c>
      <c r="I139" s="100" t="e">
        <f t="shared" si="4"/>
        <v>#DIV/0!</v>
      </c>
    </row>
    <row r="140" spans="1:9" ht="63" hidden="1">
      <c r="A140" s="116">
        <f t="shared" si="3"/>
        <v>125</v>
      </c>
      <c r="B140" s="127" t="s">
        <v>251</v>
      </c>
      <c r="C140" s="118">
        <v>903</v>
      </c>
      <c r="D140" s="118" t="s">
        <v>107</v>
      </c>
      <c r="E140" s="117" t="s">
        <v>395</v>
      </c>
      <c r="F140" s="118">
        <v>240</v>
      </c>
      <c r="G140" s="159"/>
      <c r="H140" s="166"/>
      <c r="I140" s="100" t="e">
        <f t="shared" si="4"/>
        <v>#DIV/0!</v>
      </c>
    </row>
    <row r="141" spans="1:9" ht="141.75">
      <c r="A141" s="116">
        <f t="shared" si="3"/>
        <v>126</v>
      </c>
      <c r="B141" s="128" t="s">
        <v>261</v>
      </c>
      <c r="C141" s="118">
        <v>903</v>
      </c>
      <c r="D141" s="118" t="s">
        <v>107</v>
      </c>
      <c r="E141" s="118">
        <v>2330080070</v>
      </c>
      <c r="F141" s="118"/>
      <c r="G141" s="159">
        <f>G142</f>
        <v>285026.63</v>
      </c>
      <c r="H141" s="159">
        <f>H142</f>
        <v>285026.63</v>
      </c>
      <c r="I141" s="100">
        <f t="shared" si="4"/>
        <v>100</v>
      </c>
    </row>
    <row r="142" spans="1:9" ht="47.25">
      <c r="A142" s="116">
        <f t="shared" si="3"/>
        <v>127</v>
      </c>
      <c r="B142" s="127" t="s">
        <v>250</v>
      </c>
      <c r="C142" s="118">
        <v>903</v>
      </c>
      <c r="D142" s="118" t="s">
        <v>107</v>
      </c>
      <c r="E142" s="118">
        <v>2330080070</v>
      </c>
      <c r="F142" s="118">
        <v>200</v>
      </c>
      <c r="G142" s="159">
        <f>G143</f>
        <v>285026.63</v>
      </c>
      <c r="H142" s="159">
        <f>H143</f>
        <v>285026.63</v>
      </c>
      <c r="I142" s="100">
        <f t="shared" si="4"/>
        <v>100</v>
      </c>
    </row>
    <row r="143" spans="1:9" ht="63">
      <c r="A143" s="116">
        <f t="shared" si="3"/>
        <v>128</v>
      </c>
      <c r="B143" s="127" t="s">
        <v>251</v>
      </c>
      <c r="C143" s="118">
        <v>903</v>
      </c>
      <c r="D143" s="118" t="s">
        <v>107</v>
      </c>
      <c r="E143" s="118">
        <v>2330080070</v>
      </c>
      <c r="F143" s="118">
        <v>240</v>
      </c>
      <c r="G143" s="159">
        <v>285026.63</v>
      </c>
      <c r="H143" s="166">
        <v>285026.63</v>
      </c>
      <c r="I143" s="100">
        <f t="shared" si="4"/>
        <v>100</v>
      </c>
    </row>
    <row r="144" spans="1:9" ht="141.75">
      <c r="A144" s="116">
        <f t="shared" si="3"/>
        <v>129</v>
      </c>
      <c r="B144" s="128" t="s">
        <v>261</v>
      </c>
      <c r="C144" s="118">
        <v>903</v>
      </c>
      <c r="D144" s="118" t="s">
        <v>107</v>
      </c>
      <c r="E144" s="117" t="s">
        <v>416</v>
      </c>
      <c r="F144" s="118"/>
      <c r="G144" s="159">
        <f>G145</f>
        <v>3400</v>
      </c>
      <c r="H144" s="159">
        <f>H145</f>
        <v>3400</v>
      </c>
      <c r="I144" s="100">
        <f>H144/G144*100</f>
        <v>100</v>
      </c>
    </row>
    <row r="145" spans="1:9" ht="47.25">
      <c r="A145" s="116">
        <f>A144+1</f>
        <v>130</v>
      </c>
      <c r="B145" s="127" t="s">
        <v>250</v>
      </c>
      <c r="C145" s="118">
        <v>903</v>
      </c>
      <c r="D145" s="118" t="s">
        <v>107</v>
      </c>
      <c r="E145" s="117" t="s">
        <v>416</v>
      </c>
      <c r="F145" s="118">
        <v>200</v>
      </c>
      <c r="G145" s="159">
        <f>G146</f>
        <v>3400</v>
      </c>
      <c r="H145" s="159">
        <f>H146</f>
        <v>3400</v>
      </c>
      <c r="I145" s="100">
        <f>H145/G145*100</f>
        <v>100</v>
      </c>
    </row>
    <row r="146" spans="1:9" ht="63">
      <c r="A146" s="116">
        <f>A145+1</f>
        <v>131</v>
      </c>
      <c r="B146" s="127" t="s">
        <v>251</v>
      </c>
      <c r="C146" s="118">
        <v>903</v>
      </c>
      <c r="D146" s="118" t="s">
        <v>107</v>
      </c>
      <c r="E146" s="117" t="s">
        <v>416</v>
      </c>
      <c r="F146" s="118">
        <v>240</v>
      </c>
      <c r="G146" s="159">
        <v>3400</v>
      </c>
      <c r="H146" s="159">
        <v>3400</v>
      </c>
      <c r="I146" s="100">
        <f>H146/G146*100</f>
        <v>100</v>
      </c>
    </row>
    <row r="147" spans="1:9" ht="15.75">
      <c r="A147" s="116">
        <f>A143+1</f>
        <v>129</v>
      </c>
      <c r="B147" s="133" t="s">
        <v>328</v>
      </c>
      <c r="C147" s="126">
        <v>903</v>
      </c>
      <c r="D147" s="126" t="s">
        <v>329</v>
      </c>
      <c r="E147" s="126" t="s">
        <v>114</v>
      </c>
      <c r="F147" s="126" t="s">
        <v>114</v>
      </c>
      <c r="G147" s="158">
        <f aca="true" t="shared" si="7" ref="G147:H151">G148</f>
        <v>86805</v>
      </c>
      <c r="H147" s="158">
        <f t="shared" si="7"/>
        <v>86805</v>
      </c>
      <c r="I147" s="100">
        <f t="shared" si="4"/>
        <v>100</v>
      </c>
    </row>
    <row r="148" spans="1:9" ht="15.75">
      <c r="A148" s="116">
        <f aca="true" t="shared" si="8" ref="A148:A175">A147+1</f>
        <v>130</v>
      </c>
      <c r="B148" s="183" t="s">
        <v>330</v>
      </c>
      <c r="C148" s="118">
        <v>903</v>
      </c>
      <c r="D148" s="118" t="s">
        <v>331</v>
      </c>
      <c r="E148" s="118" t="s">
        <v>114</v>
      </c>
      <c r="F148" s="118" t="s">
        <v>114</v>
      </c>
      <c r="G148" s="159">
        <f t="shared" si="7"/>
        <v>86805</v>
      </c>
      <c r="H148" s="159">
        <f t="shared" si="7"/>
        <v>86805</v>
      </c>
      <c r="I148" s="100">
        <f aca="true" t="shared" si="9" ref="I148:I176">H148/G148*100</f>
        <v>100</v>
      </c>
    </row>
    <row r="149" spans="1:9" ht="31.5">
      <c r="A149" s="116">
        <f t="shared" si="8"/>
        <v>131</v>
      </c>
      <c r="B149" s="128" t="s">
        <v>118</v>
      </c>
      <c r="C149" s="118">
        <v>903</v>
      </c>
      <c r="D149" s="118" t="s">
        <v>331</v>
      </c>
      <c r="E149" s="118">
        <v>9000000000</v>
      </c>
      <c r="F149" s="118" t="s">
        <v>114</v>
      </c>
      <c r="G149" s="159">
        <f t="shared" si="7"/>
        <v>86805</v>
      </c>
      <c r="H149" s="159">
        <f t="shared" si="7"/>
        <v>86805</v>
      </c>
      <c r="I149" s="100">
        <f t="shared" si="9"/>
        <v>100</v>
      </c>
    </row>
    <row r="150" spans="1:9" ht="94.5">
      <c r="A150" s="116">
        <f t="shared" si="8"/>
        <v>132</v>
      </c>
      <c r="B150" s="128" t="s">
        <v>332</v>
      </c>
      <c r="C150" s="118">
        <v>903</v>
      </c>
      <c r="D150" s="118" t="s">
        <v>331</v>
      </c>
      <c r="E150" s="117" t="s">
        <v>333</v>
      </c>
      <c r="F150" s="118" t="s">
        <v>114</v>
      </c>
      <c r="G150" s="159">
        <f t="shared" si="7"/>
        <v>86805</v>
      </c>
      <c r="H150" s="159">
        <f t="shared" si="7"/>
        <v>86805</v>
      </c>
      <c r="I150" s="100">
        <f t="shared" si="9"/>
        <v>100</v>
      </c>
    </row>
    <row r="151" spans="1:9" ht="126">
      <c r="A151" s="116">
        <f t="shared" si="8"/>
        <v>133</v>
      </c>
      <c r="B151" s="127" t="s">
        <v>334</v>
      </c>
      <c r="C151" s="118">
        <v>903</v>
      </c>
      <c r="D151" s="118" t="s">
        <v>331</v>
      </c>
      <c r="E151" s="117" t="s">
        <v>333</v>
      </c>
      <c r="F151" s="118" t="s">
        <v>132</v>
      </c>
      <c r="G151" s="159">
        <f t="shared" si="7"/>
        <v>86805</v>
      </c>
      <c r="H151" s="159">
        <f t="shared" si="7"/>
        <v>86805</v>
      </c>
      <c r="I151" s="100">
        <f t="shared" si="9"/>
        <v>100</v>
      </c>
    </row>
    <row r="152" spans="1:9" ht="47.25">
      <c r="A152" s="116">
        <f t="shared" si="8"/>
        <v>134</v>
      </c>
      <c r="B152" s="132" t="s">
        <v>335</v>
      </c>
      <c r="C152" s="118">
        <v>903</v>
      </c>
      <c r="D152" s="118" t="s">
        <v>331</v>
      </c>
      <c r="E152" s="117" t="s">
        <v>333</v>
      </c>
      <c r="F152" s="118">
        <v>110</v>
      </c>
      <c r="G152" s="159">
        <v>86805</v>
      </c>
      <c r="H152" s="159">
        <v>86805</v>
      </c>
      <c r="I152" s="100">
        <f t="shared" si="9"/>
        <v>100</v>
      </c>
    </row>
    <row r="153" spans="1:9" ht="31.5">
      <c r="A153" s="116">
        <f t="shared" si="8"/>
        <v>135</v>
      </c>
      <c r="B153" s="133" t="s">
        <v>85</v>
      </c>
      <c r="C153" s="126">
        <v>903</v>
      </c>
      <c r="D153" s="126" t="s">
        <v>284</v>
      </c>
      <c r="E153" s="126" t="s">
        <v>114</v>
      </c>
      <c r="F153" s="126" t="s">
        <v>114</v>
      </c>
      <c r="G153" s="158">
        <f aca="true" t="shared" si="10" ref="G153:H158">G154</f>
        <v>37674.33</v>
      </c>
      <c r="H153" s="158">
        <f t="shared" si="10"/>
        <v>37674.33</v>
      </c>
      <c r="I153" s="100">
        <f t="shared" si="9"/>
        <v>100</v>
      </c>
    </row>
    <row r="154" spans="1:9" ht="15.75">
      <c r="A154" s="116">
        <f t="shared" si="8"/>
        <v>136</v>
      </c>
      <c r="B154" s="114" t="s">
        <v>69</v>
      </c>
      <c r="C154" s="118">
        <v>903</v>
      </c>
      <c r="D154" s="118" t="s">
        <v>108</v>
      </c>
      <c r="E154" s="118" t="s">
        <v>114</v>
      </c>
      <c r="F154" s="118" t="s">
        <v>114</v>
      </c>
      <c r="G154" s="159">
        <f t="shared" si="10"/>
        <v>37674.33</v>
      </c>
      <c r="H154" s="159">
        <f t="shared" si="10"/>
        <v>37674.33</v>
      </c>
      <c r="I154" s="100">
        <f t="shared" si="9"/>
        <v>100</v>
      </c>
    </row>
    <row r="155" spans="1:9" ht="31.5">
      <c r="A155" s="116">
        <f t="shared" si="8"/>
        <v>137</v>
      </c>
      <c r="B155" s="135" t="s">
        <v>232</v>
      </c>
      <c r="C155" s="118">
        <v>903</v>
      </c>
      <c r="D155" s="118" t="s">
        <v>108</v>
      </c>
      <c r="E155" s="118">
        <v>2300000000</v>
      </c>
      <c r="F155" s="118" t="s">
        <v>114</v>
      </c>
      <c r="G155" s="159">
        <f t="shared" si="10"/>
        <v>37674.33</v>
      </c>
      <c r="H155" s="159">
        <f t="shared" si="10"/>
        <v>37674.33</v>
      </c>
      <c r="I155" s="100">
        <f t="shared" si="9"/>
        <v>100</v>
      </c>
    </row>
    <row r="156" spans="1:9" ht="47.25">
      <c r="A156" s="116">
        <f t="shared" si="8"/>
        <v>138</v>
      </c>
      <c r="B156" s="128" t="s">
        <v>336</v>
      </c>
      <c r="C156" s="118">
        <v>903</v>
      </c>
      <c r="D156" s="118" t="s">
        <v>108</v>
      </c>
      <c r="E156" s="118">
        <v>2340000000</v>
      </c>
      <c r="F156" s="118" t="s">
        <v>114</v>
      </c>
      <c r="G156" s="159">
        <f t="shared" si="10"/>
        <v>37674.33</v>
      </c>
      <c r="H156" s="159">
        <f t="shared" si="10"/>
        <v>37674.33</v>
      </c>
      <c r="I156" s="100">
        <f t="shared" si="9"/>
        <v>100</v>
      </c>
    </row>
    <row r="157" spans="1:9" ht="78.75">
      <c r="A157" s="116">
        <f t="shared" si="8"/>
        <v>139</v>
      </c>
      <c r="B157" s="128" t="s">
        <v>230</v>
      </c>
      <c r="C157" s="118">
        <v>903</v>
      </c>
      <c r="D157" s="118" t="s">
        <v>108</v>
      </c>
      <c r="E157" s="118">
        <v>2340080010</v>
      </c>
      <c r="F157" s="118" t="s">
        <v>114</v>
      </c>
      <c r="G157" s="159">
        <f t="shared" si="10"/>
        <v>37674.33</v>
      </c>
      <c r="H157" s="159">
        <f t="shared" si="10"/>
        <v>37674.33</v>
      </c>
      <c r="I157" s="100">
        <f t="shared" si="9"/>
        <v>100</v>
      </c>
    </row>
    <row r="158" spans="1:9" ht="47.25">
      <c r="A158" s="116">
        <f t="shared" si="8"/>
        <v>140</v>
      </c>
      <c r="B158" s="127" t="s">
        <v>250</v>
      </c>
      <c r="C158" s="118">
        <v>903</v>
      </c>
      <c r="D158" s="118" t="s">
        <v>108</v>
      </c>
      <c r="E158" s="118">
        <v>2340080010</v>
      </c>
      <c r="F158" s="118">
        <v>200</v>
      </c>
      <c r="G158" s="159">
        <f t="shared" si="10"/>
        <v>37674.33</v>
      </c>
      <c r="H158" s="159">
        <f t="shared" si="10"/>
        <v>37674.33</v>
      </c>
      <c r="I158" s="100">
        <f t="shared" si="9"/>
        <v>100</v>
      </c>
    </row>
    <row r="159" spans="1:9" ht="63">
      <c r="A159" s="116">
        <f t="shared" si="8"/>
        <v>141</v>
      </c>
      <c r="B159" s="127" t="s">
        <v>251</v>
      </c>
      <c r="C159" s="118">
        <v>903</v>
      </c>
      <c r="D159" s="118" t="s">
        <v>108</v>
      </c>
      <c r="E159" s="118">
        <v>2340080010</v>
      </c>
      <c r="F159" s="118">
        <v>240</v>
      </c>
      <c r="G159" s="159">
        <v>37674.33</v>
      </c>
      <c r="H159" s="166">
        <v>37674.33</v>
      </c>
      <c r="I159" s="100">
        <f t="shared" si="9"/>
        <v>100</v>
      </c>
    </row>
    <row r="160" spans="1:9" ht="15.75">
      <c r="A160" s="116">
        <f t="shared" si="8"/>
        <v>142</v>
      </c>
      <c r="B160" s="133" t="s">
        <v>46</v>
      </c>
      <c r="C160" s="126">
        <v>903</v>
      </c>
      <c r="D160" s="126" t="s">
        <v>276</v>
      </c>
      <c r="E160" s="126" t="s">
        <v>114</v>
      </c>
      <c r="F160" s="126" t="s">
        <v>114</v>
      </c>
      <c r="G160" s="158">
        <f>G161</f>
        <v>24000</v>
      </c>
      <c r="H160" s="189">
        <v>24000</v>
      </c>
      <c r="I160" s="100">
        <f t="shared" si="9"/>
        <v>100</v>
      </c>
    </row>
    <row r="161" spans="1:9" ht="15.75">
      <c r="A161" s="116">
        <f t="shared" si="8"/>
        <v>143</v>
      </c>
      <c r="B161" s="114" t="s">
        <v>34</v>
      </c>
      <c r="C161" s="118">
        <v>903</v>
      </c>
      <c r="D161" s="118" t="s">
        <v>105</v>
      </c>
      <c r="E161" s="118" t="s">
        <v>114</v>
      </c>
      <c r="F161" s="118" t="s">
        <v>114</v>
      </c>
      <c r="G161" s="159">
        <f>G162</f>
        <v>24000</v>
      </c>
      <c r="H161" s="166">
        <v>24000</v>
      </c>
      <c r="I161" s="100">
        <f t="shared" si="9"/>
        <v>100</v>
      </c>
    </row>
    <row r="162" spans="1:9" ht="31.5">
      <c r="A162" s="116">
        <f t="shared" si="8"/>
        <v>144</v>
      </c>
      <c r="B162" s="128" t="s">
        <v>118</v>
      </c>
      <c r="C162" s="118">
        <v>903</v>
      </c>
      <c r="D162" s="118" t="s">
        <v>105</v>
      </c>
      <c r="E162" s="118">
        <v>9000000000</v>
      </c>
      <c r="F162" s="118" t="s">
        <v>114</v>
      </c>
      <c r="G162" s="159">
        <f>G163</f>
        <v>24000</v>
      </c>
      <c r="H162" s="166">
        <v>24000</v>
      </c>
      <c r="I162" s="100">
        <f t="shared" si="9"/>
        <v>100</v>
      </c>
    </row>
    <row r="163" spans="1:9" ht="47.25">
      <c r="A163" s="116">
        <f t="shared" si="8"/>
        <v>145</v>
      </c>
      <c r="B163" s="128" t="s">
        <v>112</v>
      </c>
      <c r="C163" s="118">
        <v>903</v>
      </c>
      <c r="D163" s="118" t="s">
        <v>105</v>
      </c>
      <c r="E163" s="118">
        <v>9090000000</v>
      </c>
      <c r="F163" s="118" t="s">
        <v>114</v>
      </c>
      <c r="G163" s="159">
        <f>G164</f>
        <v>24000</v>
      </c>
      <c r="H163" s="166">
        <v>24000</v>
      </c>
      <c r="I163" s="100">
        <f t="shared" si="9"/>
        <v>100</v>
      </c>
    </row>
    <row r="164" spans="1:9" ht="47.25">
      <c r="A164" s="116">
        <f t="shared" si="8"/>
        <v>146</v>
      </c>
      <c r="B164" s="127" t="s">
        <v>337</v>
      </c>
      <c r="C164" s="118">
        <v>903</v>
      </c>
      <c r="D164" s="118" t="s">
        <v>105</v>
      </c>
      <c r="E164" s="117">
        <v>9090080000</v>
      </c>
      <c r="F164" s="118" t="s">
        <v>338</v>
      </c>
      <c r="G164" s="159">
        <f>G165</f>
        <v>24000</v>
      </c>
      <c r="H164" s="166">
        <v>24000</v>
      </c>
      <c r="I164" s="100">
        <f t="shared" si="9"/>
        <v>100</v>
      </c>
    </row>
    <row r="165" spans="1:9" ht="47.25">
      <c r="A165" s="116">
        <f t="shared" si="8"/>
        <v>147</v>
      </c>
      <c r="B165" s="132" t="s">
        <v>339</v>
      </c>
      <c r="C165" s="118">
        <v>903</v>
      </c>
      <c r="D165" s="118" t="s">
        <v>105</v>
      </c>
      <c r="E165" s="117">
        <v>9090080000</v>
      </c>
      <c r="F165" s="118">
        <v>310</v>
      </c>
      <c r="G165" s="159">
        <v>24000</v>
      </c>
      <c r="H165" s="166">
        <v>24000</v>
      </c>
      <c r="I165" s="100">
        <f t="shared" si="9"/>
        <v>100</v>
      </c>
    </row>
    <row r="166" spans="1:9" ht="31.5">
      <c r="A166" s="116">
        <f t="shared" si="8"/>
        <v>148</v>
      </c>
      <c r="B166" s="133" t="s">
        <v>84</v>
      </c>
      <c r="C166" s="126">
        <v>903</v>
      </c>
      <c r="D166" s="126" t="s">
        <v>282</v>
      </c>
      <c r="E166" s="126" t="s">
        <v>114</v>
      </c>
      <c r="F166" s="126" t="s">
        <v>114</v>
      </c>
      <c r="G166" s="158">
        <f aca="true" t="shared" si="11" ref="G166:H168">G167</f>
        <v>363284.7</v>
      </c>
      <c r="H166" s="158">
        <f t="shared" si="11"/>
        <v>363284.7</v>
      </c>
      <c r="I166" s="100">
        <f t="shared" si="9"/>
        <v>100</v>
      </c>
    </row>
    <row r="167" spans="1:9" ht="15.75">
      <c r="A167" s="116">
        <f t="shared" si="8"/>
        <v>149</v>
      </c>
      <c r="B167" s="133" t="s">
        <v>121</v>
      </c>
      <c r="C167" s="118">
        <v>903</v>
      </c>
      <c r="D167" s="118" t="s">
        <v>120</v>
      </c>
      <c r="E167" s="118" t="s">
        <v>114</v>
      </c>
      <c r="F167" s="118" t="s">
        <v>114</v>
      </c>
      <c r="G167" s="159">
        <f t="shared" si="11"/>
        <v>363284.7</v>
      </c>
      <c r="H167" s="159">
        <f t="shared" si="11"/>
        <v>363284.7</v>
      </c>
      <c r="I167" s="100">
        <f t="shared" si="9"/>
        <v>100</v>
      </c>
    </row>
    <row r="168" spans="1:9" ht="31.5">
      <c r="A168" s="116">
        <f t="shared" si="8"/>
        <v>150</v>
      </c>
      <c r="B168" s="135" t="s">
        <v>232</v>
      </c>
      <c r="C168" s="118">
        <v>903</v>
      </c>
      <c r="D168" s="118" t="s">
        <v>120</v>
      </c>
      <c r="E168" s="118">
        <v>2300000000</v>
      </c>
      <c r="F168" s="118" t="s">
        <v>114</v>
      </c>
      <c r="G168" s="159">
        <f t="shared" si="11"/>
        <v>363284.7</v>
      </c>
      <c r="H168" s="159">
        <f t="shared" si="11"/>
        <v>363284.7</v>
      </c>
      <c r="I168" s="100">
        <f t="shared" si="9"/>
        <v>100</v>
      </c>
    </row>
    <row r="169" spans="1:9" ht="47.25">
      <c r="A169" s="116">
        <f t="shared" si="8"/>
        <v>151</v>
      </c>
      <c r="B169" s="128" t="s">
        <v>340</v>
      </c>
      <c r="C169" s="118">
        <v>903</v>
      </c>
      <c r="D169" s="118" t="s">
        <v>120</v>
      </c>
      <c r="E169" s="118">
        <v>2340000000</v>
      </c>
      <c r="F169" s="118" t="s">
        <v>114</v>
      </c>
      <c r="G169" s="159">
        <f>G170+G173</f>
        <v>363284.7</v>
      </c>
      <c r="H169" s="159">
        <f>H170+H173</f>
        <v>363284.7</v>
      </c>
      <c r="I169" s="100">
        <f t="shared" si="9"/>
        <v>100</v>
      </c>
    </row>
    <row r="170" spans="1:9" ht="94.5">
      <c r="A170" s="116">
        <f t="shared" si="8"/>
        <v>152</v>
      </c>
      <c r="B170" s="128" t="s">
        <v>231</v>
      </c>
      <c r="C170" s="118">
        <v>903</v>
      </c>
      <c r="D170" s="118" t="s">
        <v>120</v>
      </c>
      <c r="E170" s="118">
        <v>2340080020</v>
      </c>
      <c r="F170" s="118" t="s">
        <v>114</v>
      </c>
      <c r="G170" s="184">
        <f>G171</f>
        <v>363284.7</v>
      </c>
      <c r="H170" s="184">
        <f>H171</f>
        <v>363284.7</v>
      </c>
      <c r="I170" s="100">
        <f t="shared" si="9"/>
        <v>100</v>
      </c>
    </row>
    <row r="171" spans="1:9" ht="126">
      <c r="A171" s="116">
        <f t="shared" si="8"/>
        <v>153</v>
      </c>
      <c r="B171" s="164" t="s">
        <v>307</v>
      </c>
      <c r="C171" s="120" t="s">
        <v>156</v>
      </c>
      <c r="D171" s="120" t="s">
        <v>120</v>
      </c>
      <c r="E171" s="120" t="s">
        <v>262</v>
      </c>
      <c r="F171" s="120" t="s">
        <v>132</v>
      </c>
      <c r="G171" s="161">
        <f>G172</f>
        <v>363284.7</v>
      </c>
      <c r="H171" s="161">
        <f>H172</f>
        <v>363284.7</v>
      </c>
      <c r="I171" s="100">
        <f t="shared" si="9"/>
        <v>100</v>
      </c>
    </row>
    <row r="172" spans="1:9" ht="31.5">
      <c r="A172" s="116">
        <f t="shared" si="8"/>
        <v>154</v>
      </c>
      <c r="B172" s="164" t="s">
        <v>341</v>
      </c>
      <c r="C172" s="121" t="s">
        <v>156</v>
      </c>
      <c r="D172" s="121" t="s">
        <v>120</v>
      </c>
      <c r="E172" s="121" t="s">
        <v>262</v>
      </c>
      <c r="F172" s="121" t="s">
        <v>43</v>
      </c>
      <c r="G172" s="231">
        <v>363284.7</v>
      </c>
      <c r="H172" s="231">
        <v>363284.7</v>
      </c>
      <c r="I172" s="100">
        <f t="shared" si="9"/>
        <v>100</v>
      </c>
    </row>
    <row r="173" spans="1:9" ht="173.25" hidden="1">
      <c r="A173" s="116">
        <f t="shared" si="8"/>
        <v>155</v>
      </c>
      <c r="B173" s="185" t="s">
        <v>342</v>
      </c>
      <c r="C173" s="118">
        <v>903</v>
      </c>
      <c r="D173" s="118" t="s">
        <v>120</v>
      </c>
      <c r="E173" s="118">
        <v>2340081020</v>
      </c>
      <c r="F173" s="118" t="s">
        <v>114</v>
      </c>
      <c r="G173" s="184">
        <f>G175</f>
        <v>0</v>
      </c>
      <c r="H173" s="184">
        <f>H175</f>
        <v>0</v>
      </c>
      <c r="I173" s="100" t="e">
        <f t="shared" si="9"/>
        <v>#DIV/0!</v>
      </c>
    </row>
    <row r="174" spans="1:9" ht="126" hidden="1">
      <c r="A174" s="116">
        <f t="shared" si="8"/>
        <v>156</v>
      </c>
      <c r="B174" s="164" t="s">
        <v>307</v>
      </c>
      <c r="C174" s="120" t="s">
        <v>156</v>
      </c>
      <c r="D174" s="120" t="s">
        <v>120</v>
      </c>
      <c r="E174" s="120" t="s">
        <v>343</v>
      </c>
      <c r="F174" s="120" t="s">
        <v>132</v>
      </c>
      <c r="G174" s="161">
        <f>G175</f>
        <v>0</v>
      </c>
      <c r="H174" s="161">
        <f>H175</f>
        <v>0</v>
      </c>
      <c r="I174" s="100" t="e">
        <f t="shared" si="9"/>
        <v>#DIV/0!</v>
      </c>
    </row>
    <row r="175" spans="1:9" ht="31.5" hidden="1">
      <c r="A175" s="116">
        <f t="shared" si="8"/>
        <v>157</v>
      </c>
      <c r="B175" s="164" t="s">
        <v>341</v>
      </c>
      <c r="C175" s="121" t="s">
        <v>156</v>
      </c>
      <c r="D175" s="121" t="s">
        <v>120</v>
      </c>
      <c r="E175" s="121" t="s">
        <v>343</v>
      </c>
      <c r="F175" s="121" t="s">
        <v>43</v>
      </c>
      <c r="G175" s="231"/>
      <c r="H175" s="161"/>
      <c r="I175" s="100" t="e">
        <f t="shared" si="9"/>
        <v>#DIV/0!</v>
      </c>
    </row>
    <row r="176" spans="1:9" ht="15.75">
      <c r="A176" s="116" t="e">
        <f>#REF!+1</f>
        <v>#REF!</v>
      </c>
      <c r="B176" s="137" t="s">
        <v>215</v>
      </c>
      <c r="C176" s="118" t="s">
        <v>114</v>
      </c>
      <c r="D176" s="118" t="s">
        <v>114</v>
      </c>
      <c r="E176" s="118" t="s">
        <v>114</v>
      </c>
      <c r="F176" s="118" t="s">
        <v>114</v>
      </c>
      <c r="G176" s="158">
        <f>G9</f>
        <v>7821656.78</v>
      </c>
      <c r="H176" s="189">
        <f>H9</f>
        <v>7429210.96</v>
      </c>
      <c r="I176" s="100">
        <f t="shared" si="9"/>
        <v>94.98257426734084</v>
      </c>
    </row>
  </sheetData>
  <sheetProtection/>
  <mergeCells count="4">
    <mergeCell ref="A1:I1"/>
    <mergeCell ref="A2:I2"/>
    <mergeCell ref="A3:I3"/>
    <mergeCell ref="A5:I5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7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84" zoomScaleSheetLayoutView="84" zoomScalePageLayoutView="0" workbookViewId="0" topLeftCell="A16">
      <selection activeCell="D25" sqref="D25:E25"/>
    </sheetView>
  </sheetViews>
  <sheetFormatPr defaultColWidth="9.00390625" defaultRowHeight="12.75"/>
  <cols>
    <col min="1" max="1" width="4.25390625" style="0" customWidth="1"/>
    <col min="2" max="2" width="51.625" style="0" customWidth="1"/>
    <col min="3" max="3" width="8.75390625" style="0" customWidth="1"/>
    <col min="4" max="4" width="17.00390625" style="0" customWidth="1"/>
    <col min="5" max="5" width="14.875" style="0" customWidth="1"/>
    <col min="6" max="6" width="11.875" style="0" customWidth="1"/>
    <col min="7" max="7" width="15.25390625" style="0" customWidth="1"/>
    <col min="8" max="9" width="15.375" style="0" customWidth="1"/>
  </cols>
  <sheetData>
    <row r="1" spans="1:10" s="74" customFormat="1" ht="16.5" customHeight="1">
      <c r="A1" s="263"/>
      <c r="B1" s="289" t="s">
        <v>239</v>
      </c>
      <c r="C1" s="289"/>
      <c r="D1" s="289"/>
      <c r="E1" s="289"/>
      <c r="F1" s="289"/>
      <c r="G1" s="153"/>
      <c r="H1" s="153"/>
      <c r="I1" s="153"/>
      <c r="J1" s="153"/>
    </row>
    <row r="2" spans="1:10" s="74" customFormat="1" ht="16.5" customHeight="1">
      <c r="A2" s="263"/>
      <c r="B2" s="289" t="s">
        <v>216</v>
      </c>
      <c r="C2" s="289"/>
      <c r="D2" s="289"/>
      <c r="E2" s="289"/>
      <c r="F2" s="289"/>
      <c r="G2" s="153"/>
      <c r="H2" s="153"/>
      <c r="I2" s="153"/>
      <c r="J2" s="153"/>
    </row>
    <row r="3" spans="1:11" s="74" customFormat="1" ht="16.5" customHeight="1">
      <c r="A3" s="289" t="s">
        <v>396</v>
      </c>
      <c r="B3" s="289"/>
      <c r="C3" s="289"/>
      <c r="D3" s="289"/>
      <c r="E3" s="289"/>
      <c r="F3" s="289"/>
      <c r="G3" s="153"/>
      <c r="H3" s="153"/>
      <c r="I3" s="153"/>
      <c r="J3" s="153"/>
      <c r="K3" s="153"/>
    </row>
    <row r="4" spans="2:10" ht="30.75" customHeight="1">
      <c r="B4" s="262"/>
      <c r="C4" s="262"/>
      <c r="D4" s="262"/>
      <c r="E4" s="262"/>
      <c r="F4" s="262"/>
      <c r="G4" s="262"/>
      <c r="H4" s="262"/>
      <c r="I4" s="262"/>
      <c r="J4" s="99"/>
    </row>
    <row r="5" spans="1:6" ht="52.5" customHeight="1">
      <c r="A5" s="300" t="s">
        <v>417</v>
      </c>
      <c r="B5" s="300"/>
      <c r="C5" s="300"/>
      <c r="D5" s="300"/>
      <c r="E5" s="300"/>
      <c r="F5" s="300"/>
    </row>
    <row r="6" spans="1:6" ht="12.75">
      <c r="A6" s="243"/>
      <c r="B6" s="243"/>
      <c r="C6" s="243"/>
      <c r="D6" s="243"/>
      <c r="E6" s="243"/>
      <c r="F6" s="243"/>
    </row>
    <row r="7" spans="2:6" ht="15.75">
      <c r="B7" s="244"/>
      <c r="C7" s="245"/>
      <c r="D7" s="246"/>
      <c r="E7" s="246"/>
      <c r="F7" s="246" t="s">
        <v>374</v>
      </c>
    </row>
    <row r="8" spans="1:6" ht="47.25">
      <c r="A8" s="247" t="s">
        <v>221</v>
      </c>
      <c r="B8" s="185" t="s">
        <v>375</v>
      </c>
      <c r="C8" s="248" t="s">
        <v>249</v>
      </c>
      <c r="D8" s="109" t="s">
        <v>407</v>
      </c>
      <c r="E8" s="109" t="s">
        <v>418</v>
      </c>
      <c r="F8" s="109"/>
    </row>
    <row r="9" spans="1:6" ht="15.75">
      <c r="A9" s="247"/>
      <c r="B9" s="249">
        <v>1</v>
      </c>
      <c r="C9" s="250" t="s">
        <v>55</v>
      </c>
      <c r="D9" s="250" t="s">
        <v>87</v>
      </c>
      <c r="E9" s="250" t="s">
        <v>88</v>
      </c>
      <c r="F9" s="250" t="s">
        <v>89</v>
      </c>
    </row>
    <row r="10" spans="1:6" ht="15.75">
      <c r="A10" s="247">
        <f>A9+1</f>
        <v>1</v>
      </c>
      <c r="B10" s="251" t="s">
        <v>305</v>
      </c>
      <c r="C10" s="252" t="s">
        <v>306</v>
      </c>
      <c r="D10" s="253">
        <f>D11+D12+D13+D14+D15+D16</f>
        <v>5990949.98</v>
      </c>
      <c r="E10" s="253">
        <f>E11+E12+E13+E15+E16+E14</f>
        <v>5598504.16</v>
      </c>
      <c r="F10" s="253">
        <f>E10/D10*100</f>
        <v>93.44935575643046</v>
      </c>
    </row>
    <row r="11" spans="1:6" ht="47.25">
      <c r="A11" s="247">
        <f>A10+1</f>
        <v>2</v>
      </c>
      <c r="B11" s="251" t="s">
        <v>373</v>
      </c>
      <c r="C11" s="252" t="s">
        <v>96</v>
      </c>
      <c r="D11" s="253">
        <f>Вед!G11</f>
        <v>1015476</v>
      </c>
      <c r="E11" s="253">
        <f>Вед!H11</f>
        <v>877665.5</v>
      </c>
      <c r="F11" s="253">
        <f aca="true" t="shared" si="0" ref="F11:F36">E11/D11*100</f>
        <v>86.42897518011257</v>
      </c>
    </row>
    <row r="12" spans="1:6" ht="63">
      <c r="A12" s="247">
        <f>A11+1</f>
        <v>3</v>
      </c>
      <c r="B12" s="251" t="s">
        <v>15</v>
      </c>
      <c r="C12" s="252" t="s">
        <v>98</v>
      </c>
      <c r="D12" s="253">
        <f>Вед!G19</f>
        <v>16800</v>
      </c>
      <c r="E12" s="253">
        <f>Вед!H19</f>
        <v>16800</v>
      </c>
      <c r="F12" s="253">
        <f t="shared" si="0"/>
        <v>100</v>
      </c>
    </row>
    <row r="13" spans="1:6" ht="63">
      <c r="A13" s="247">
        <f>A12+1</f>
        <v>4</v>
      </c>
      <c r="B13" s="251" t="s">
        <v>80</v>
      </c>
      <c r="C13" s="252" t="s">
        <v>101</v>
      </c>
      <c r="D13" s="254">
        <f>Вед!G24</f>
        <v>4946089.98</v>
      </c>
      <c r="E13" s="254">
        <f>Вед!H24</f>
        <v>4701454.66</v>
      </c>
      <c r="F13" s="253">
        <f t="shared" si="0"/>
        <v>95.05396543554187</v>
      </c>
    </row>
    <row r="14" spans="1:6" ht="31.5">
      <c r="A14" s="247">
        <f aca="true" t="shared" si="1" ref="A14:A36">A13+1</f>
        <v>5</v>
      </c>
      <c r="B14" s="255" t="s">
        <v>376</v>
      </c>
      <c r="C14" s="167" t="s">
        <v>294</v>
      </c>
      <c r="D14" s="256">
        <v>0</v>
      </c>
      <c r="E14" s="264">
        <f>Вед!H63</f>
        <v>0</v>
      </c>
      <c r="F14" s="253" t="e">
        <f t="shared" si="0"/>
        <v>#DIV/0!</v>
      </c>
    </row>
    <row r="15" spans="1:6" ht="15.75">
      <c r="A15" s="247">
        <f t="shared" si="1"/>
        <v>6</v>
      </c>
      <c r="B15" s="251" t="s">
        <v>13</v>
      </c>
      <c r="C15" s="252" t="s">
        <v>109</v>
      </c>
      <c r="D15" s="253">
        <v>10000</v>
      </c>
      <c r="E15" s="253"/>
      <c r="F15" s="253">
        <f t="shared" si="0"/>
        <v>0</v>
      </c>
    </row>
    <row r="16" spans="1:6" ht="15.75">
      <c r="A16" s="247">
        <f t="shared" si="1"/>
        <v>7</v>
      </c>
      <c r="B16" s="251" t="s">
        <v>73</v>
      </c>
      <c r="C16" s="252" t="s">
        <v>102</v>
      </c>
      <c r="D16" s="253">
        <f>Вед!G72</f>
        <v>2584</v>
      </c>
      <c r="E16" s="253">
        <f>Вед!H72</f>
        <v>2584</v>
      </c>
      <c r="F16" s="253">
        <f t="shared" si="0"/>
        <v>100</v>
      </c>
    </row>
    <row r="17" spans="1:6" ht="15.75">
      <c r="A17" s="247">
        <f t="shared" si="1"/>
        <v>8</v>
      </c>
      <c r="B17" s="251" t="s">
        <v>65</v>
      </c>
      <c r="C17" s="252" t="s">
        <v>266</v>
      </c>
      <c r="D17" s="253">
        <f>Вед!G82</f>
        <v>63169</v>
      </c>
      <c r="E17" s="253">
        <f>Вед!H82</f>
        <v>63169</v>
      </c>
      <c r="F17" s="253">
        <f t="shared" si="0"/>
        <v>100</v>
      </c>
    </row>
    <row r="18" spans="1:6" ht="15.75">
      <c r="A18" s="247">
        <f t="shared" si="1"/>
        <v>9</v>
      </c>
      <c r="B18" s="251" t="s">
        <v>66</v>
      </c>
      <c r="C18" s="252" t="s">
        <v>113</v>
      </c>
      <c r="D18" s="253">
        <f>D17</f>
        <v>63169</v>
      </c>
      <c r="E18" s="253">
        <f>E17</f>
        <v>63169</v>
      </c>
      <c r="F18" s="253">
        <f t="shared" si="0"/>
        <v>100</v>
      </c>
    </row>
    <row r="19" spans="1:6" ht="31.5">
      <c r="A19" s="247">
        <f t="shared" si="1"/>
        <v>10</v>
      </c>
      <c r="B19" s="251" t="s">
        <v>82</v>
      </c>
      <c r="C19" s="252" t="s">
        <v>253</v>
      </c>
      <c r="D19" s="253">
        <f>D20</f>
        <v>69458.88</v>
      </c>
      <c r="E19" s="253">
        <f>E20</f>
        <v>69458.88</v>
      </c>
      <c r="F19" s="253">
        <f t="shared" si="0"/>
        <v>100</v>
      </c>
    </row>
    <row r="20" spans="1:6" ht="15.75">
      <c r="A20" s="247">
        <f t="shared" si="1"/>
        <v>11</v>
      </c>
      <c r="B20" s="251" t="s">
        <v>36</v>
      </c>
      <c r="C20" s="252" t="s">
        <v>103</v>
      </c>
      <c r="D20" s="253">
        <f>Вед!G89</f>
        <v>69458.88</v>
      </c>
      <c r="E20" s="253">
        <f>Вед!H90</f>
        <v>69458.88</v>
      </c>
      <c r="F20" s="253">
        <f t="shared" si="0"/>
        <v>100</v>
      </c>
    </row>
    <row r="21" spans="1:6" ht="15.75">
      <c r="A21" s="247">
        <f t="shared" si="1"/>
        <v>12</v>
      </c>
      <c r="B21" s="251" t="s">
        <v>58</v>
      </c>
      <c r="C21" s="252" t="s">
        <v>259</v>
      </c>
      <c r="D21" s="253">
        <f>D22</f>
        <v>271293.26</v>
      </c>
      <c r="E21" s="253">
        <f>E22</f>
        <v>271293.26</v>
      </c>
      <c r="F21" s="253">
        <f t="shared" si="0"/>
        <v>100</v>
      </c>
    </row>
    <row r="22" spans="1:6" ht="15.75">
      <c r="A22" s="247">
        <f t="shared" si="1"/>
        <v>13</v>
      </c>
      <c r="B22" s="251" t="s">
        <v>86</v>
      </c>
      <c r="C22" s="252" t="s">
        <v>104</v>
      </c>
      <c r="D22" s="257">
        <f>Вед!G101</f>
        <v>271293.26</v>
      </c>
      <c r="E22" s="257">
        <f>Вед!H101</f>
        <v>271293.26</v>
      </c>
      <c r="F22" s="253">
        <f t="shared" si="0"/>
        <v>100</v>
      </c>
    </row>
    <row r="23" spans="1:6" ht="15.75">
      <c r="A23" s="247">
        <f t="shared" si="1"/>
        <v>14</v>
      </c>
      <c r="B23" s="251" t="s">
        <v>83</v>
      </c>
      <c r="C23" s="252" t="s">
        <v>252</v>
      </c>
      <c r="D23" s="253">
        <f>D24+D25+D26</f>
        <v>915021.63</v>
      </c>
      <c r="E23" s="253">
        <f>E24+E25+E26</f>
        <v>915021.63</v>
      </c>
      <c r="F23" s="253">
        <f t="shared" si="0"/>
        <v>100</v>
      </c>
    </row>
    <row r="24" spans="1:6" ht="15.75">
      <c r="A24" s="247">
        <f t="shared" si="1"/>
        <v>15</v>
      </c>
      <c r="B24" s="251" t="s">
        <v>0</v>
      </c>
      <c r="C24" s="252" t="s">
        <v>106</v>
      </c>
      <c r="D24" s="253">
        <f>Вед!G114</f>
        <v>74543.24</v>
      </c>
      <c r="E24" s="253">
        <f>Вед!H114</f>
        <v>74543.24</v>
      </c>
      <c r="F24" s="253">
        <f t="shared" si="0"/>
        <v>100</v>
      </c>
    </row>
    <row r="25" spans="1:6" ht="15.75">
      <c r="A25" s="247">
        <f t="shared" si="1"/>
        <v>16</v>
      </c>
      <c r="B25" s="251" t="s">
        <v>326</v>
      </c>
      <c r="C25" s="252" t="s">
        <v>299</v>
      </c>
      <c r="D25" s="253">
        <f>Вед!G118</f>
        <v>43016.4</v>
      </c>
      <c r="E25" s="253">
        <f>Вед!H118</f>
        <v>43016.4</v>
      </c>
      <c r="F25" s="253">
        <f t="shared" si="0"/>
        <v>100</v>
      </c>
    </row>
    <row r="26" spans="1:6" ht="15.75">
      <c r="A26" s="247">
        <f t="shared" si="1"/>
        <v>17</v>
      </c>
      <c r="B26" s="251" t="s">
        <v>10</v>
      </c>
      <c r="C26" s="252" t="s">
        <v>107</v>
      </c>
      <c r="D26" s="182">
        <f>Вед!G127</f>
        <v>797461.99</v>
      </c>
      <c r="E26" s="182">
        <f>Вед!H127</f>
        <v>797461.99</v>
      </c>
      <c r="F26" s="253">
        <f t="shared" si="0"/>
        <v>100</v>
      </c>
    </row>
    <row r="27" spans="1:6" ht="15.75">
      <c r="A27" s="247">
        <f t="shared" si="1"/>
        <v>18</v>
      </c>
      <c r="B27" s="251" t="s">
        <v>328</v>
      </c>
      <c r="C27" s="252" t="s">
        <v>329</v>
      </c>
      <c r="D27" s="253">
        <f>Вед!G147</f>
        <v>86805</v>
      </c>
      <c r="E27" s="253">
        <f>Вед!H147</f>
        <v>86805</v>
      </c>
      <c r="F27" s="253">
        <f t="shared" si="0"/>
        <v>100</v>
      </c>
    </row>
    <row r="28" spans="1:6" ht="15.75">
      <c r="A28" s="247">
        <f t="shared" si="1"/>
        <v>19</v>
      </c>
      <c r="B28" s="251" t="s">
        <v>330</v>
      </c>
      <c r="C28" s="252" t="s">
        <v>331</v>
      </c>
      <c r="D28" s="253">
        <f>D27</f>
        <v>86805</v>
      </c>
      <c r="E28" s="253">
        <f>E27</f>
        <v>86805</v>
      </c>
      <c r="F28" s="253">
        <f t="shared" si="0"/>
        <v>100</v>
      </c>
    </row>
    <row r="29" spans="1:6" ht="15.75">
      <c r="A29" s="247">
        <f t="shared" si="1"/>
        <v>20</v>
      </c>
      <c r="B29" s="251" t="s">
        <v>85</v>
      </c>
      <c r="C29" s="252" t="s">
        <v>284</v>
      </c>
      <c r="D29" s="253">
        <f>D30</f>
        <v>37674.33</v>
      </c>
      <c r="E29" s="253">
        <f>E30</f>
        <v>37674.33</v>
      </c>
      <c r="F29" s="253">
        <f t="shared" si="0"/>
        <v>100</v>
      </c>
    </row>
    <row r="30" spans="1:6" ht="15.75">
      <c r="A30" s="247">
        <f t="shared" si="1"/>
        <v>21</v>
      </c>
      <c r="B30" s="251" t="s">
        <v>69</v>
      </c>
      <c r="C30" s="252" t="s">
        <v>108</v>
      </c>
      <c r="D30" s="253">
        <f>Вед!G154</f>
        <v>37674.33</v>
      </c>
      <c r="E30" s="253">
        <f>Вед!H154</f>
        <v>37674.33</v>
      </c>
      <c r="F30" s="253">
        <f t="shared" si="0"/>
        <v>100</v>
      </c>
    </row>
    <row r="31" spans="1:6" ht="15.75">
      <c r="A31" s="247">
        <f t="shared" si="1"/>
        <v>22</v>
      </c>
      <c r="B31" s="251" t="s">
        <v>46</v>
      </c>
      <c r="C31" s="252" t="s">
        <v>276</v>
      </c>
      <c r="D31" s="253">
        <v>24000</v>
      </c>
      <c r="E31" s="253">
        <v>24000</v>
      </c>
      <c r="F31" s="253">
        <f t="shared" si="0"/>
        <v>100</v>
      </c>
    </row>
    <row r="32" spans="1:6" ht="15.75">
      <c r="A32" s="247">
        <f t="shared" si="1"/>
        <v>23</v>
      </c>
      <c r="B32" s="251" t="s">
        <v>34</v>
      </c>
      <c r="C32" s="252" t="s">
        <v>105</v>
      </c>
      <c r="D32" s="253">
        <v>24000</v>
      </c>
      <c r="E32" s="253">
        <v>24000</v>
      </c>
      <c r="F32" s="253">
        <f t="shared" si="0"/>
        <v>100</v>
      </c>
    </row>
    <row r="33" spans="1:6" ht="15.75">
      <c r="A33" s="247">
        <f t="shared" si="1"/>
        <v>24</v>
      </c>
      <c r="B33" s="251" t="s">
        <v>84</v>
      </c>
      <c r="C33" s="252" t="s">
        <v>282</v>
      </c>
      <c r="D33" s="253">
        <f>Вед!G166</f>
        <v>363284.7</v>
      </c>
      <c r="E33" s="253">
        <f>D33</f>
        <v>363284.7</v>
      </c>
      <c r="F33" s="253">
        <f t="shared" si="0"/>
        <v>100</v>
      </c>
    </row>
    <row r="34" spans="1:6" ht="15.75">
      <c r="A34" s="247">
        <f t="shared" si="1"/>
        <v>25</v>
      </c>
      <c r="B34" s="251" t="s">
        <v>121</v>
      </c>
      <c r="C34" s="252" t="s">
        <v>120</v>
      </c>
      <c r="D34" s="253">
        <f>Вед!G167</f>
        <v>363284.7</v>
      </c>
      <c r="E34" s="253">
        <f>Вед!H167</f>
        <v>363284.7</v>
      </c>
      <c r="F34" s="253">
        <f t="shared" si="0"/>
        <v>100</v>
      </c>
    </row>
    <row r="35" spans="1:6" ht="15.75">
      <c r="A35" s="247">
        <f t="shared" si="1"/>
        <v>26</v>
      </c>
      <c r="B35" s="258" t="s">
        <v>377</v>
      </c>
      <c r="C35" s="252"/>
      <c r="D35" s="253">
        <v>0</v>
      </c>
      <c r="E35" s="253">
        <v>0</v>
      </c>
      <c r="F35" s="253"/>
    </row>
    <row r="36" spans="1:6" ht="15.75">
      <c r="A36" s="247">
        <f t="shared" si="1"/>
        <v>27</v>
      </c>
      <c r="B36" s="259" t="s">
        <v>18</v>
      </c>
      <c r="C36" s="260" t="s">
        <v>114</v>
      </c>
      <c r="D36" s="261">
        <f>D33+D31+D29+D27+D23+D21+D19+D17+D16+D15+D14+D13+D12+D11</f>
        <v>7821656.780000001</v>
      </c>
      <c r="E36" s="261">
        <f>E33+E31+E29+E27+E23+E21+E19+E17+E16+E15+E14+E13+E12+E11</f>
        <v>7429210.960000001</v>
      </c>
      <c r="F36" s="253">
        <f t="shared" si="0"/>
        <v>94.98257426734084</v>
      </c>
    </row>
  </sheetData>
  <sheetProtection/>
  <mergeCells count="4">
    <mergeCell ref="A5:F5"/>
    <mergeCell ref="B1:F1"/>
    <mergeCell ref="B2:F2"/>
    <mergeCell ref="A3:F3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4"/>
  <sheetViews>
    <sheetView tabSelected="1" view="pageBreakPreview" zoomScale="95" zoomScaleSheetLayoutView="95" workbookViewId="0" topLeftCell="A1">
      <selection activeCell="C6" sqref="C6"/>
    </sheetView>
  </sheetViews>
  <sheetFormatPr defaultColWidth="9.00390625" defaultRowHeight="12.75"/>
  <cols>
    <col min="1" max="1" width="52.125" style="0" customWidth="1"/>
    <col min="2" max="2" width="14.125" style="0" customWidth="1"/>
    <col min="4" max="4" width="8.125" style="0" customWidth="1"/>
    <col min="5" max="5" width="14.75390625" style="0" customWidth="1"/>
    <col min="6" max="6" width="13.625" style="0" customWidth="1"/>
  </cols>
  <sheetData>
    <row r="1" spans="1:6" s="74" customFormat="1" ht="16.5" customHeight="1">
      <c r="A1" s="289" t="s">
        <v>241</v>
      </c>
      <c r="B1" s="289"/>
      <c r="C1" s="289"/>
      <c r="D1" s="289"/>
      <c r="E1" s="289"/>
      <c r="F1" s="289"/>
    </row>
    <row r="2" spans="1:6" s="74" customFormat="1" ht="16.5" customHeight="1">
      <c r="A2" s="289" t="s">
        <v>216</v>
      </c>
      <c r="B2" s="289"/>
      <c r="C2" s="289"/>
      <c r="D2" s="289"/>
      <c r="E2" s="289"/>
      <c r="F2" s="289"/>
    </row>
    <row r="3" spans="1:10" s="74" customFormat="1" ht="16.5" customHeight="1">
      <c r="A3" s="289" t="s">
        <v>422</v>
      </c>
      <c r="B3" s="289"/>
      <c r="C3" s="289"/>
      <c r="D3" s="289"/>
      <c r="E3" s="289"/>
      <c r="F3" s="289"/>
      <c r="G3" s="153"/>
      <c r="H3" s="153"/>
      <c r="I3" s="153"/>
      <c r="J3" s="153"/>
    </row>
    <row r="4" spans="1:4" ht="12.75">
      <c r="A4" s="102"/>
      <c r="B4" s="103"/>
      <c r="C4" s="103"/>
      <c r="D4" s="103"/>
    </row>
    <row r="5" spans="1:7" ht="87.75" customHeight="1">
      <c r="A5" s="279" t="s">
        <v>419</v>
      </c>
      <c r="B5" s="279"/>
      <c r="C5" s="279"/>
      <c r="D5" s="279"/>
      <c r="E5" s="279"/>
      <c r="F5" s="279"/>
      <c r="G5" s="279"/>
    </row>
    <row r="6" spans="1:7" ht="19.5" customHeight="1">
      <c r="A6" s="101"/>
      <c r="F6" s="306" t="s">
        <v>240</v>
      </c>
      <c r="G6" s="306"/>
    </row>
    <row r="7" spans="1:7" ht="12.75">
      <c r="A7" s="302" t="s">
        <v>78</v>
      </c>
      <c r="B7" s="301"/>
      <c r="C7" s="301"/>
      <c r="D7" s="301"/>
      <c r="E7" s="302" t="s">
        <v>420</v>
      </c>
      <c r="F7" s="302" t="s">
        <v>421</v>
      </c>
      <c r="G7" s="304" t="s">
        <v>125</v>
      </c>
    </row>
    <row r="8" spans="1:7" ht="12.75">
      <c r="A8" s="303"/>
      <c r="B8" s="143" t="s">
        <v>56</v>
      </c>
      <c r="C8" s="143" t="s">
        <v>57</v>
      </c>
      <c r="D8" s="143" t="s">
        <v>119</v>
      </c>
      <c r="E8" s="303"/>
      <c r="F8" s="303"/>
      <c r="G8" s="305"/>
    </row>
    <row r="9" spans="1:7" ht="12.75">
      <c r="A9" s="144" t="s">
        <v>41</v>
      </c>
      <c r="B9" s="144" t="s">
        <v>87</v>
      </c>
      <c r="C9" s="144" t="s">
        <v>88</v>
      </c>
      <c r="D9" s="144" t="s">
        <v>89</v>
      </c>
      <c r="E9" s="144" t="s">
        <v>90</v>
      </c>
      <c r="F9" s="144" t="s">
        <v>90</v>
      </c>
      <c r="G9" s="100"/>
    </row>
    <row r="10" spans="1:7" ht="31.5">
      <c r="A10" s="113" t="s">
        <v>232</v>
      </c>
      <c r="B10" s="193">
        <v>2300000000</v>
      </c>
      <c r="C10" s="194" t="s">
        <v>114</v>
      </c>
      <c r="D10" s="194"/>
      <c r="E10" s="195">
        <f>E11+E18+E39+E80</f>
        <v>1657732.8</v>
      </c>
      <c r="F10" s="195">
        <f>F11+F18+F39+F80</f>
        <v>1657732.8</v>
      </c>
      <c r="G10" s="100">
        <f aca="true" t="shared" si="0" ref="G10:G42">F10/E10*100</f>
        <v>100</v>
      </c>
    </row>
    <row r="11" spans="1:7" ht="47.25">
      <c r="A11" s="114" t="s">
        <v>233</v>
      </c>
      <c r="B11" s="196">
        <v>2310000000</v>
      </c>
      <c r="C11" s="196"/>
      <c r="D11" s="197"/>
      <c r="E11" s="158">
        <f aca="true" t="shared" si="1" ref="E11:F14">E12</f>
        <v>117559.64000000001</v>
      </c>
      <c r="F11" s="158">
        <f t="shared" si="1"/>
        <v>117559.64000000001</v>
      </c>
      <c r="G11" s="100">
        <f t="shared" si="0"/>
        <v>100</v>
      </c>
    </row>
    <row r="12" spans="1:7" ht="78.75">
      <c r="A12" s="115" t="s">
        <v>371</v>
      </c>
      <c r="B12" s="198">
        <v>2310080000</v>
      </c>
      <c r="C12" s="198"/>
      <c r="D12" s="199"/>
      <c r="E12" s="159">
        <f t="shared" si="1"/>
        <v>117559.64000000001</v>
      </c>
      <c r="F12" s="159">
        <f t="shared" si="1"/>
        <v>117559.64000000001</v>
      </c>
      <c r="G12" s="100">
        <f t="shared" si="0"/>
        <v>100</v>
      </c>
    </row>
    <row r="13" spans="1:7" ht="31.5">
      <c r="A13" s="200" t="s">
        <v>250</v>
      </c>
      <c r="B13" s="198">
        <v>2310080000</v>
      </c>
      <c r="C13" s="198">
        <v>200</v>
      </c>
      <c r="D13" s="199"/>
      <c r="E13" s="159">
        <f t="shared" si="1"/>
        <v>117559.64000000001</v>
      </c>
      <c r="F13" s="159">
        <f t="shared" si="1"/>
        <v>117559.64000000001</v>
      </c>
      <c r="G13" s="100">
        <f t="shared" si="0"/>
        <v>100</v>
      </c>
    </row>
    <row r="14" spans="1:7" ht="47.25">
      <c r="A14" s="127" t="s">
        <v>251</v>
      </c>
      <c r="B14" s="198">
        <v>2310080000</v>
      </c>
      <c r="C14" s="198">
        <v>240</v>
      </c>
      <c r="D14" s="199"/>
      <c r="E14" s="159">
        <f t="shared" si="1"/>
        <v>117559.64000000001</v>
      </c>
      <c r="F14" s="159">
        <f t="shared" si="1"/>
        <v>117559.64000000001</v>
      </c>
      <c r="G14" s="100">
        <f t="shared" si="0"/>
        <v>100</v>
      </c>
    </row>
    <row r="15" spans="1:7" ht="15.75">
      <c r="A15" s="115" t="s">
        <v>83</v>
      </c>
      <c r="B15" s="198">
        <v>2310080000</v>
      </c>
      <c r="C15" s="198">
        <v>240</v>
      </c>
      <c r="D15" s="201" t="s">
        <v>252</v>
      </c>
      <c r="E15" s="159">
        <f>E17+E16</f>
        <v>117559.64000000001</v>
      </c>
      <c r="F15" s="159">
        <f>F17+F16</f>
        <v>117559.64000000001</v>
      </c>
      <c r="G15" s="100">
        <f t="shared" si="0"/>
        <v>100</v>
      </c>
    </row>
    <row r="16" spans="1:7" ht="15.75">
      <c r="A16" s="115" t="s">
        <v>0</v>
      </c>
      <c r="B16" s="198">
        <v>2310080000</v>
      </c>
      <c r="C16" s="198">
        <v>240</v>
      </c>
      <c r="D16" s="201" t="s">
        <v>106</v>
      </c>
      <c r="E16" s="159">
        <f>Вед!G117</f>
        <v>74543.24</v>
      </c>
      <c r="F16" s="159">
        <f>Вед!H117</f>
        <v>74543.24</v>
      </c>
      <c r="G16" s="100">
        <f>F16/E16*100</f>
        <v>100</v>
      </c>
    </row>
    <row r="17" spans="1:7" ht="15.75">
      <c r="A17" s="115" t="s">
        <v>326</v>
      </c>
      <c r="B17" s="198">
        <v>2310080000</v>
      </c>
      <c r="C17" s="198">
        <v>240</v>
      </c>
      <c r="D17" s="201" t="s">
        <v>299</v>
      </c>
      <c r="E17" s="159">
        <v>43016.4</v>
      </c>
      <c r="F17" s="159">
        <v>43016.4</v>
      </c>
      <c r="G17" s="100">
        <f t="shared" si="0"/>
        <v>100</v>
      </c>
    </row>
    <row r="18" spans="1:7" ht="94.5">
      <c r="A18" s="202" t="s">
        <v>345</v>
      </c>
      <c r="B18" s="196">
        <v>2320000000</v>
      </c>
      <c r="C18" s="196" t="s">
        <v>114</v>
      </c>
      <c r="D18" s="197"/>
      <c r="E18" s="158">
        <f>E24+E29+E34</f>
        <v>70458.88</v>
      </c>
      <c r="F18" s="158">
        <f>F24+F29+F34</f>
        <v>70458.88</v>
      </c>
      <c r="G18" s="100">
        <f t="shared" si="0"/>
        <v>100</v>
      </c>
    </row>
    <row r="19" spans="1:7" ht="110.25" hidden="1">
      <c r="A19" s="178" t="s">
        <v>254</v>
      </c>
      <c r="B19" s="117" t="s">
        <v>255</v>
      </c>
      <c r="C19" s="118"/>
      <c r="D19" s="119"/>
      <c r="E19" s="203"/>
      <c r="F19" s="203"/>
      <c r="G19" s="100" t="e">
        <f t="shared" si="0"/>
        <v>#DIV/0!</v>
      </c>
    </row>
    <row r="20" spans="1:7" ht="31.5" hidden="1">
      <c r="A20" s="200" t="s">
        <v>250</v>
      </c>
      <c r="B20" s="117" t="s">
        <v>346</v>
      </c>
      <c r="C20" s="118">
        <v>200</v>
      </c>
      <c r="D20" s="119"/>
      <c r="E20" s="203"/>
      <c r="F20" s="224"/>
      <c r="G20" s="100" t="e">
        <f t="shared" si="0"/>
        <v>#DIV/0!</v>
      </c>
    </row>
    <row r="21" spans="1:7" ht="47.25" hidden="1">
      <c r="A21" s="200" t="s">
        <v>251</v>
      </c>
      <c r="B21" s="117" t="s">
        <v>346</v>
      </c>
      <c r="C21" s="118">
        <v>240</v>
      </c>
      <c r="D21" s="119"/>
      <c r="E21" s="203"/>
      <c r="F21" s="224"/>
      <c r="G21" s="100" t="e">
        <f t="shared" si="0"/>
        <v>#DIV/0!</v>
      </c>
    </row>
    <row r="22" spans="1:7" ht="31.5" hidden="1">
      <c r="A22" s="127" t="s">
        <v>82</v>
      </c>
      <c r="B22" s="117" t="s">
        <v>346</v>
      </c>
      <c r="C22" s="118">
        <v>240</v>
      </c>
      <c r="D22" s="119" t="s">
        <v>253</v>
      </c>
      <c r="E22" s="203"/>
      <c r="F22" s="203"/>
      <c r="G22" s="100" t="e">
        <f t="shared" si="0"/>
        <v>#DIV/0!</v>
      </c>
    </row>
    <row r="23" spans="1:7" ht="15.75" hidden="1">
      <c r="A23" s="115" t="s">
        <v>36</v>
      </c>
      <c r="B23" s="117" t="s">
        <v>346</v>
      </c>
      <c r="C23" s="118">
        <v>240</v>
      </c>
      <c r="D23" s="119" t="s">
        <v>103</v>
      </c>
      <c r="E23" s="203"/>
      <c r="F23" s="203"/>
      <c r="G23" s="100" t="e">
        <f t="shared" si="0"/>
        <v>#DIV/0!</v>
      </c>
    </row>
    <row r="24" spans="1:7" ht="94.5">
      <c r="A24" s="179" t="s">
        <v>347</v>
      </c>
      <c r="B24" s="117" t="s">
        <v>346</v>
      </c>
      <c r="C24" s="118"/>
      <c r="D24" s="119"/>
      <c r="E24" s="203">
        <f aca="true" t="shared" si="2" ref="E24:F27">E25</f>
        <v>23053</v>
      </c>
      <c r="F24" s="203">
        <f t="shared" si="2"/>
        <v>23053</v>
      </c>
      <c r="G24" s="100">
        <f t="shared" si="0"/>
        <v>100</v>
      </c>
    </row>
    <row r="25" spans="1:7" ht="31.5">
      <c r="A25" s="200" t="s">
        <v>250</v>
      </c>
      <c r="B25" s="117" t="s">
        <v>346</v>
      </c>
      <c r="C25" s="118">
        <v>200</v>
      </c>
      <c r="D25" s="119"/>
      <c r="E25" s="203">
        <f t="shared" si="2"/>
        <v>23053</v>
      </c>
      <c r="F25" s="203">
        <f t="shared" si="2"/>
        <v>23053</v>
      </c>
      <c r="G25" s="100">
        <f t="shared" si="0"/>
        <v>100</v>
      </c>
    </row>
    <row r="26" spans="1:7" ht="47.25">
      <c r="A26" s="200" t="s">
        <v>251</v>
      </c>
      <c r="B26" s="117" t="s">
        <v>346</v>
      </c>
      <c r="C26" s="118">
        <v>240</v>
      </c>
      <c r="D26" s="119"/>
      <c r="E26" s="203">
        <f t="shared" si="2"/>
        <v>23053</v>
      </c>
      <c r="F26" s="203">
        <f t="shared" si="2"/>
        <v>23053</v>
      </c>
      <c r="G26" s="100">
        <f t="shared" si="0"/>
        <v>100</v>
      </c>
    </row>
    <row r="27" spans="1:7" ht="31.5">
      <c r="A27" s="127" t="s">
        <v>82</v>
      </c>
      <c r="B27" s="117" t="s">
        <v>346</v>
      </c>
      <c r="C27" s="118">
        <v>240</v>
      </c>
      <c r="D27" s="119" t="s">
        <v>253</v>
      </c>
      <c r="E27" s="203">
        <f t="shared" si="2"/>
        <v>23053</v>
      </c>
      <c r="F27" s="203">
        <f t="shared" si="2"/>
        <v>23053</v>
      </c>
      <c r="G27" s="100">
        <f t="shared" si="0"/>
        <v>100</v>
      </c>
    </row>
    <row r="28" spans="1:7" ht="15.75">
      <c r="A28" s="115" t="s">
        <v>36</v>
      </c>
      <c r="B28" s="117" t="s">
        <v>346</v>
      </c>
      <c r="C28" s="118">
        <v>240</v>
      </c>
      <c r="D28" s="119" t="s">
        <v>103</v>
      </c>
      <c r="E28" s="203">
        <f>Вед!G99</f>
        <v>23053</v>
      </c>
      <c r="F28" s="203">
        <f>Вед!H99</f>
        <v>23053</v>
      </c>
      <c r="G28" s="100">
        <f t="shared" si="0"/>
        <v>100</v>
      </c>
    </row>
    <row r="29" spans="1:7" ht="110.25">
      <c r="A29" s="115" t="s">
        <v>372</v>
      </c>
      <c r="B29" s="198">
        <v>2320080000</v>
      </c>
      <c r="C29" s="198" t="s">
        <v>114</v>
      </c>
      <c r="D29" s="199"/>
      <c r="E29" s="159">
        <f>E30</f>
        <v>46405.88</v>
      </c>
      <c r="F29" s="159">
        <f>F30</f>
        <v>46405.88</v>
      </c>
      <c r="G29" s="100">
        <f t="shared" si="0"/>
        <v>100</v>
      </c>
    </row>
    <row r="30" spans="1:7" ht="31.5">
      <c r="A30" s="200" t="s">
        <v>250</v>
      </c>
      <c r="B30" s="204">
        <v>2320080000</v>
      </c>
      <c r="C30" s="198" t="s">
        <v>195</v>
      </c>
      <c r="D30" s="199"/>
      <c r="E30" s="159">
        <f>E31</f>
        <v>46405.88</v>
      </c>
      <c r="F30" s="159">
        <f>F31</f>
        <v>46405.88</v>
      </c>
      <c r="G30" s="100">
        <f t="shared" si="0"/>
        <v>100</v>
      </c>
    </row>
    <row r="31" spans="1:7" ht="47.25">
      <c r="A31" s="200" t="s">
        <v>251</v>
      </c>
      <c r="B31" s="204">
        <v>2320080000</v>
      </c>
      <c r="C31" s="198" t="s">
        <v>198</v>
      </c>
      <c r="D31" s="201"/>
      <c r="E31" s="159">
        <f>E32</f>
        <v>46405.88</v>
      </c>
      <c r="F31" s="159">
        <f>F32</f>
        <v>46405.88</v>
      </c>
      <c r="G31" s="100">
        <f t="shared" si="0"/>
        <v>100</v>
      </c>
    </row>
    <row r="32" spans="1:7" ht="31.5">
      <c r="A32" s="200" t="s">
        <v>82</v>
      </c>
      <c r="B32" s="204">
        <v>2320080000</v>
      </c>
      <c r="C32" s="198">
        <v>240</v>
      </c>
      <c r="D32" s="201" t="s">
        <v>253</v>
      </c>
      <c r="E32" s="159">
        <f>E33</f>
        <v>46405.88</v>
      </c>
      <c r="F32" s="159">
        <f>F33</f>
        <v>46405.88</v>
      </c>
      <c r="G32" s="100">
        <f t="shared" si="0"/>
        <v>100</v>
      </c>
    </row>
    <row r="33" spans="1:7" ht="15.75">
      <c r="A33" s="115" t="s">
        <v>36</v>
      </c>
      <c r="B33" s="204">
        <v>2320080000</v>
      </c>
      <c r="C33" s="198">
        <v>240</v>
      </c>
      <c r="D33" s="201" t="s">
        <v>103</v>
      </c>
      <c r="E33" s="159">
        <f>Вед!G93</f>
        <v>46405.88</v>
      </c>
      <c r="F33" s="159">
        <f>Вед!H93</f>
        <v>46405.88</v>
      </c>
      <c r="G33" s="100">
        <f t="shared" si="0"/>
        <v>100</v>
      </c>
    </row>
    <row r="34" spans="1:7" ht="141.75">
      <c r="A34" s="205" t="s">
        <v>348</v>
      </c>
      <c r="B34" s="198">
        <v>2320080010</v>
      </c>
      <c r="C34" s="198"/>
      <c r="D34" s="199"/>
      <c r="E34" s="159">
        <v>1000</v>
      </c>
      <c r="F34" s="224">
        <v>1000</v>
      </c>
      <c r="G34" s="100">
        <f t="shared" si="0"/>
        <v>100</v>
      </c>
    </row>
    <row r="35" spans="1:7" ht="31.5">
      <c r="A35" s="200" t="s">
        <v>250</v>
      </c>
      <c r="B35" s="198">
        <v>2320080010</v>
      </c>
      <c r="C35" s="198" t="s">
        <v>195</v>
      </c>
      <c r="D35" s="199"/>
      <c r="E35" s="159">
        <v>1000</v>
      </c>
      <c r="F35" s="159">
        <v>1000</v>
      </c>
      <c r="G35" s="100">
        <f t="shared" si="0"/>
        <v>100</v>
      </c>
    </row>
    <row r="36" spans="1:7" ht="47.25">
      <c r="A36" s="200" t="s">
        <v>251</v>
      </c>
      <c r="B36" s="198">
        <v>2320080010</v>
      </c>
      <c r="C36" s="198">
        <v>240</v>
      </c>
      <c r="D36" s="199"/>
      <c r="E36" s="159">
        <v>1000</v>
      </c>
      <c r="F36" s="224">
        <v>1000</v>
      </c>
      <c r="G36" s="100">
        <f t="shared" si="0"/>
        <v>100</v>
      </c>
    </row>
    <row r="37" spans="1:7" ht="15.75">
      <c r="A37" s="115" t="s">
        <v>305</v>
      </c>
      <c r="B37" s="198">
        <v>2320080010</v>
      </c>
      <c r="C37" s="198">
        <v>240</v>
      </c>
      <c r="D37" s="201" t="s">
        <v>306</v>
      </c>
      <c r="E37" s="159">
        <v>1000</v>
      </c>
      <c r="F37" s="224">
        <v>1000</v>
      </c>
      <c r="G37" s="100">
        <f t="shared" si="0"/>
        <v>100</v>
      </c>
    </row>
    <row r="38" spans="1:7" ht="15.75">
      <c r="A38" s="115" t="s">
        <v>73</v>
      </c>
      <c r="B38" s="198">
        <v>2320080010</v>
      </c>
      <c r="C38" s="198">
        <v>240</v>
      </c>
      <c r="D38" s="201" t="s">
        <v>102</v>
      </c>
      <c r="E38" s="159">
        <v>1000</v>
      </c>
      <c r="F38" s="159">
        <v>1000</v>
      </c>
      <c r="G38" s="100">
        <f t="shared" si="0"/>
        <v>100</v>
      </c>
    </row>
    <row r="39" spans="1:7" ht="47.25">
      <c r="A39" s="114" t="s">
        <v>234</v>
      </c>
      <c r="B39" s="196">
        <v>2330000000</v>
      </c>
      <c r="C39" s="196"/>
      <c r="D39" s="197"/>
      <c r="E39" s="158">
        <f>E40+E45+E55+E60+E65+E70+E75</f>
        <v>1068755.25</v>
      </c>
      <c r="F39" s="158">
        <f>F40+F45+F55+F60+F65+F70+F75</f>
        <v>1068755.25</v>
      </c>
      <c r="G39" s="100">
        <f t="shared" si="0"/>
        <v>100</v>
      </c>
    </row>
    <row r="40" spans="1:7" ht="63">
      <c r="A40" s="115" t="s">
        <v>227</v>
      </c>
      <c r="B40" s="198">
        <v>2330080020</v>
      </c>
      <c r="C40" s="198" t="s">
        <v>114</v>
      </c>
      <c r="D40" s="199"/>
      <c r="E40" s="159">
        <f aca="true" t="shared" si="3" ref="E40:F43">E41</f>
        <v>135523.26</v>
      </c>
      <c r="F40" s="159">
        <f t="shared" si="3"/>
        <v>135523.26</v>
      </c>
      <c r="G40" s="100">
        <f t="shared" si="0"/>
        <v>100</v>
      </c>
    </row>
    <row r="41" spans="1:7" ht="31.5">
      <c r="A41" s="200" t="s">
        <v>250</v>
      </c>
      <c r="B41" s="198">
        <v>2330080020</v>
      </c>
      <c r="C41" s="198" t="s">
        <v>195</v>
      </c>
      <c r="D41" s="199"/>
      <c r="E41" s="159">
        <f t="shared" si="3"/>
        <v>135523.26</v>
      </c>
      <c r="F41" s="159">
        <f t="shared" si="3"/>
        <v>135523.26</v>
      </c>
      <c r="G41" s="100">
        <f t="shared" si="0"/>
        <v>100</v>
      </c>
    </row>
    <row r="42" spans="1:7" ht="47.25">
      <c r="A42" s="200" t="s">
        <v>251</v>
      </c>
      <c r="B42" s="198">
        <v>2330080020</v>
      </c>
      <c r="C42" s="198">
        <v>240</v>
      </c>
      <c r="D42" s="199"/>
      <c r="E42" s="159">
        <f t="shared" si="3"/>
        <v>135523.26</v>
      </c>
      <c r="F42" s="159">
        <f t="shared" si="3"/>
        <v>135523.26</v>
      </c>
      <c r="G42" s="100">
        <f t="shared" si="0"/>
        <v>100</v>
      </c>
    </row>
    <row r="43" spans="1:7" ht="15.75">
      <c r="A43" s="200" t="s">
        <v>58</v>
      </c>
      <c r="B43" s="198">
        <v>2330080020</v>
      </c>
      <c r="C43" s="198">
        <v>240</v>
      </c>
      <c r="D43" s="199" t="s">
        <v>259</v>
      </c>
      <c r="E43" s="159">
        <f t="shared" si="3"/>
        <v>135523.26</v>
      </c>
      <c r="F43" s="159">
        <f t="shared" si="3"/>
        <v>135523.26</v>
      </c>
      <c r="G43" s="100">
        <f aca="true" t="shared" si="4" ref="G43:G74">F43/E43*100</f>
        <v>100</v>
      </c>
    </row>
    <row r="44" spans="1:7" ht="15.75">
      <c r="A44" s="115" t="s">
        <v>86</v>
      </c>
      <c r="B44" s="198">
        <v>2330080020</v>
      </c>
      <c r="C44" s="198">
        <v>240</v>
      </c>
      <c r="D44" s="199" t="s">
        <v>104</v>
      </c>
      <c r="E44" s="159">
        <f>Вед!G111</f>
        <v>135523.26</v>
      </c>
      <c r="F44" s="159">
        <f>Вед!H111</f>
        <v>135523.26</v>
      </c>
      <c r="G44" s="100">
        <f t="shared" si="4"/>
        <v>100</v>
      </c>
    </row>
    <row r="45" spans="1:7" ht="110.25">
      <c r="A45" s="177" t="s">
        <v>257</v>
      </c>
      <c r="B45" s="120" t="s">
        <v>295</v>
      </c>
      <c r="C45" s="120"/>
      <c r="D45" s="120"/>
      <c r="E45" s="181">
        <f aca="true" t="shared" si="5" ref="E45:F48">E46</f>
        <v>135770</v>
      </c>
      <c r="F45" s="181">
        <f t="shared" si="5"/>
        <v>135770</v>
      </c>
      <c r="G45" s="100">
        <f t="shared" si="4"/>
        <v>100</v>
      </c>
    </row>
    <row r="46" spans="1:7" ht="31.5">
      <c r="A46" s="200" t="s">
        <v>250</v>
      </c>
      <c r="B46" s="120" t="s">
        <v>295</v>
      </c>
      <c r="C46" s="121" t="s">
        <v>195</v>
      </c>
      <c r="D46" s="121"/>
      <c r="E46" s="182">
        <f t="shared" si="5"/>
        <v>135770</v>
      </c>
      <c r="F46" s="182">
        <f t="shared" si="5"/>
        <v>135770</v>
      </c>
      <c r="G46" s="100">
        <f t="shared" si="4"/>
        <v>100</v>
      </c>
    </row>
    <row r="47" spans="1:7" ht="47.25">
      <c r="A47" s="200" t="s">
        <v>251</v>
      </c>
      <c r="B47" s="120" t="s">
        <v>295</v>
      </c>
      <c r="C47" s="121" t="s">
        <v>198</v>
      </c>
      <c r="D47" s="121"/>
      <c r="E47" s="182">
        <f t="shared" si="5"/>
        <v>135770</v>
      </c>
      <c r="F47" s="182">
        <f t="shared" si="5"/>
        <v>135770</v>
      </c>
      <c r="G47" s="100">
        <f t="shared" si="4"/>
        <v>100</v>
      </c>
    </row>
    <row r="48" spans="1:7" ht="15.75">
      <c r="A48" s="200" t="s">
        <v>58</v>
      </c>
      <c r="B48" s="120" t="s">
        <v>295</v>
      </c>
      <c r="C48" s="121" t="s">
        <v>198</v>
      </c>
      <c r="D48" s="121" t="s">
        <v>259</v>
      </c>
      <c r="E48" s="182">
        <f t="shared" si="5"/>
        <v>135770</v>
      </c>
      <c r="F48" s="182">
        <f t="shared" si="5"/>
        <v>135770</v>
      </c>
      <c r="G48" s="100">
        <f t="shared" si="4"/>
        <v>100</v>
      </c>
    </row>
    <row r="49" spans="1:7" ht="15.75">
      <c r="A49" s="115" t="s">
        <v>86</v>
      </c>
      <c r="B49" s="120" t="s">
        <v>295</v>
      </c>
      <c r="C49" s="121" t="s">
        <v>198</v>
      </c>
      <c r="D49" s="121" t="s">
        <v>104</v>
      </c>
      <c r="E49" s="182">
        <f>Вед!G105</f>
        <v>135770</v>
      </c>
      <c r="F49" s="182">
        <f>Вед!H105</f>
        <v>135770</v>
      </c>
      <c r="G49" s="100">
        <f t="shared" si="4"/>
        <v>100</v>
      </c>
    </row>
    <row r="50" spans="1:7" ht="15.75" hidden="1">
      <c r="A50" s="122"/>
      <c r="B50" s="118">
        <v>233007450</v>
      </c>
      <c r="C50" s="120"/>
      <c r="D50" s="120"/>
      <c r="E50" s="181"/>
      <c r="F50" s="182"/>
      <c r="G50" s="100" t="e">
        <f t="shared" si="4"/>
        <v>#DIV/0!</v>
      </c>
    </row>
    <row r="51" spans="1:7" ht="31.5" hidden="1">
      <c r="A51" s="200" t="s">
        <v>250</v>
      </c>
      <c r="B51" s="118">
        <v>233007450</v>
      </c>
      <c r="C51" s="120" t="s">
        <v>195</v>
      </c>
      <c r="D51" s="120"/>
      <c r="E51" s="181"/>
      <c r="F51" s="182"/>
      <c r="G51" s="100" t="e">
        <f t="shared" si="4"/>
        <v>#DIV/0!</v>
      </c>
    </row>
    <row r="52" spans="1:7" ht="47.25" hidden="1">
      <c r="A52" s="200" t="s">
        <v>251</v>
      </c>
      <c r="B52" s="118">
        <v>233007450</v>
      </c>
      <c r="C52" s="120" t="s">
        <v>198</v>
      </c>
      <c r="D52" s="120"/>
      <c r="E52" s="181"/>
      <c r="F52" s="182"/>
      <c r="G52" s="100" t="e">
        <f t="shared" si="4"/>
        <v>#DIV/0!</v>
      </c>
    </row>
    <row r="53" spans="1:7" ht="15.75" hidden="1">
      <c r="A53" s="200" t="s">
        <v>58</v>
      </c>
      <c r="B53" s="120" t="s">
        <v>295</v>
      </c>
      <c r="C53" s="120" t="s">
        <v>198</v>
      </c>
      <c r="D53" s="120" t="s">
        <v>259</v>
      </c>
      <c r="E53" s="181"/>
      <c r="F53" s="181"/>
      <c r="G53" s="100" t="e">
        <f t="shared" si="4"/>
        <v>#DIV/0!</v>
      </c>
    </row>
    <row r="54" spans="1:7" ht="15.75" hidden="1">
      <c r="A54" s="115" t="s">
        <v>86</v>
      </c>
      <c r="B54" s="120" t="s">
        <v>295</v>
      </c>
      <c r="C54" s="120" t="s">
        <v>198</v>
      </c>
      <c r="D54" s="120" t="s">
        <v>104</v>
      </c>
      <c r="E54" s="181"/>
      <c r="F54" s="181"/>
      <c r="G54" s="100" t="e">
        <f t="shared" si="4"/>
        <v>#DIV/0!</v>
      </c>
    </row>
    <row r="55" spans="1:7" ht="63">
      <c r="A55" s="115" t="s">
        <v>228</v>
      </c>
      <c r="B55" s="204" t="s">
        <v>260</v>
      </c>
      <c r="C55" s="198"/>
      <c r="D55" s="199"/>
      <c r="E55" s="159">
        <f aca="true" t="shared" si="6" ref="E55:F58">E56</f>
        <v>398539.73</v>
      </c>
      <c r="F55" s="159">
        <f t="shared" si="6"/>
        <v>398539.73</v>
      </c>
      <c r="G55" s="100">
        <f t="shared" si="4"/>
        <v>100</v>
      </c>
    </row>
    <row r="56" spans="1:7" ht="31.5">
      <c r="A56" s="200" t="s">
        <v>250</v>
      </c>
      <c r="B56" s="204" t="s">
        <v>260</v>
      </c>
      <c r="C56" s="198">
        <v>200</v>
      </c>
      <c r="D56" s="199"/>
      <c r="E56" s="159">
        <f t="shared" si="6"/>
        <v>398539.73</v>
      </c>
      <c r="F56" s="159">
        <f t="shared" si="6"/>
        <v>398539.73</v>
      </c>
      <c r="G56" s="100">
        <f t="shared" si="4"/>
        <v>100</v>
      </c>
    </row>
    <row r="57" spans="1:7" ht="47.25">
      <c r="A57" s="200" t="s">
        <v>251</v>
      </c>
      <c r="B57" s="204" t="s">
        <v>260</v>
      </c>
      <c r="C57" s="198">
        <v>240</v>
      </c>
      <c r="D57" s="199"/>
      <c r="E57" s="159">
        <f t="shared" si="6"/>
        <v>398539.73</v>
      </c>
      <c r="F57" s="159">
        <f t="shared" si="6"/>
        <v>398539.73</v>
      </c>
      <c r="G57" s="100">
        <f t="shared" si="4"/>
        <v>100</v>
      </c>
    </row>
    <row r="58" spans="1:7" ht="15.75">
      <c r="A58" s="115" t="s">
        <v>83</v>
      </c>
      <c r="B58" s="204" t="s">
        <v>260</v>
      </c>
      <c r="C58" s="198">
        <v>240</v>
      </c>
      <c r="D58" s="199" t="s">
        <v>252</v>
      </c>
      <c r="E58" s="159">
        <f t="shared" si="6"/>
        <v>398539.73</v>
      </c>
      <c r="F58" s="159">
        <f t="shared" si="6"/>
        <v>398539.73</v>
      </c>
      <c r="G58" s="100">
        <f t="shared" si="4"/>
        <v>100</v>
      </c>
    </row>
    <row r="59" spans="1:7" ht="15.75">
      <c r="A59" s="115" t="s">
        <v>10</v>
      </c>
      <c r="B59" s="204" t="s">
        <v>260</v>
      </c>
      <c r="C59" s="198">
        <v>240</v>
      </c>
      <c r="D59" s="199" t="s">
        <v>107</v>
      </c>
      <c r="E59" s="159">
        <f>Вед!G134</f>
        <v>398539.73</v>
      </c>
      <c r="F59" s="159">
        <f>Вед!H134</f>
        <v>398539.73</v>
      </c>
      <c r="G59" s="100">
        <f t="shared" si="4"/>
        <v>100</v>
      </c>
    </row>
    <row r="60" spans="1:7" ht="78.75">
      <c r="A60" s="115" t="s">
        <v>229</v>
      </c>
      <c r="B60" s="198">
        <v>2330080050</v>
      </c>
      <c r="C60" s="198"/>
      <c r="D60" s="199"/>
      <c r="E60" s="159">
        <f aca="true" t="shared" si="7" ref="E60:F63">E61</f>
        <v>110495.63</v>
      </c>
      <c r="F60" s="159">
        <f t="shared" si="7"/>
        <v>110495.63</v>
      </c>
      <c r="G60" s="100">
        <f t="shared" si="4"/>
        <v>100</v>
      </c>
    </row>
    <row r="61" spans="1:7" ht="31.5">
      <c r="A61" s="200" t="s">
        <v>250</v>
      </c>
      <c r="B61" s="198">
        <v>2330080050</v>
      </c>
      <c r="C61" s="198">
        <v>200</v>
      </c>
      <c r="D61" s="199"/>
      <c r="E61" s="159">
        <f t="shared" si="7"/>
        <v>110495.63</v>
      </c>
      <c r="F61" s="159">
        <f t="shared" si="7"/>
        <v>110495.63</v>
      </c>
      <c r="G61" s="100">
        <f t="shared" si="4"/>
        <v>100</v>
      </c>
    </row>
    <row r="62" spans="1:7" ht="47.25">
      <c r="A62" s="200" t="s">
        <v>251</v>
      </c>
      <c r="B62" s="198">
        <v>2330080050</v>
      </c>
      <c r="C62" s="198">
        <v>240</v>
      </c>
      <c r="D62" s="199"/>
      <c r="E62" s="181">
        <f t="shared" si="7"/>
        <v>110495.63</v>
      </c>
      <c r="F62" s="181">
        <f t="shared" si="7"/>
        <v>110495.63</v>
      </c>
      <c r="G62" s="100">
        <f t="shared" si="4"/>
        <v>100</v>
      </c>
    </row>
    <row r="63" spans="1:7" ht="15.75">
      <c r="A63" s="115" t="s">
        <v>83</v>
      </c>
      <c r="B63" s="198">
        <v>2330080050</v>
      </c>
      <c r="C63" s="198">
        <v>240</v>
      </c>
      <c r="D63" s="199" t="s">
        <v>252</v>
      </c>
      <c r="E63" s="159">
        <f t="shared" si="7"/>
        <v>110495.63</v>
      </c>
      <c r="F63" s="159">
        <f t="shared" si="7"/>
        <v>110495.63</v>
      </c>
      <c r="G63" s="100">
        <f t="shared" si="4"/>
        <v>100</v>
      </c>
    </row>
    <row r="64" spans="1:7" ht="15.75">
      <c r="A64" s="115" t="s">
        <v>10</v>
      </c>
      <c r="B64" s="198">
        <v>2330080050</v>
      </c>
      <c r="C64" s="198">
        <v>240</v>
      </c>
      <c r="D64" s="199" t="s">
        <v>107</v>
      </c>
      <c r="E64" s="159">
        <f>Вед!G137</f>
        <v>110495.63</v>
      </c>
      <c r="F64" s="159">
        <f>Вед!H137</f>
        <v>110495.63</v>
      </c>
      <c r="G64" s="100">
        <f t="shared" si="4"/>
        <v>100</v>
      </c>
    </row>
    <row r="65" spans="1:7" ht="15.75" hidden="1">
      <c r="A65" s="115"/>
      <c r="B65" s="117" t="s">
        <v>395</v>
      </c>
      <c r="C65" s="198"/>
      <c r="D65" s="199"/>
      <c r="E65" s="159">
        <f aca="true" t="shared" si="8" ref="E65:F68">E66</f>
        <v>0</v>
      </c>
      <c r="F65" s="159">
        <f t="shared" si="8"/>
        <v>0</v>
      </c>
      <c r="G65" s="100" t="e">
        <f t="shared" si="4"/>
        <v>#DIV/0!</v>
      </c>
    </row>
    <row r="66" spans="1:7" ht="31.5" hidden="1">
      <c r="A66" s="200" t="s">
        <v>250</v>
      </c>
      <c r="B66" s="117" t="s">
        <v>395</v>
      </c>
      <c r="C66" s="198">
        <v>200</v>
      </c>
      <c r="D66" s="199"/>
      <c r="E66" s="159">
        <f t="shared" si="8"/>
        <v>0</v>
      </c>
      <c r="F66" s="159">
        <f t="shared" si="8"/>
        <v>0</v>
      </c>
      <c r="G66" s="100" t="e">
        <f t="shared" si="4"/>
        <v>#DIV/0!</v>
      </c>
    </row>
    <row r="67" spans="1:7" ht="47.25" hidden="1">
      <c r="A67" s="200" t="s">
        <v>251</v>
      </c>
      <c r="B67" s="117" t="s">
        <v>395</v>
      </c>
      <c r="C67" s="198">
        <v>240</v>
      </c>
      <c r="D67" s="199"/>
      <c r="E67" s="159">
        <f t="shared" si="8"/>
        <v>0</v>
      </c>
      <c r="F67" s="159">
        <f t="shared" si="8"/>
        <v>0</v>
      </c>
      <c r="G67" s="100" t="e">
        <f t="shared" si="4"/>
        <v>#DIV/0!</v>
      </c>
    </row>
    <row r="68" spans="1:7" ht="15.75" hidden="1">
      <c r="A68" s="115" t="s">
        <v>83</v>
      </c>
      <c r="B68" s="117" t="s">
        <v>395</v>
      </c>
      <c r="C68" s="198">
        <v>240</v>
      </c>
      <c r="D68" s="199" t="s">
        <v>252</v>
      </c>
      <c r="E68" s="159">
        <f t="shared" si="8"/>
        <v>0</v>
      </c>
      <c r="F68" s="159">
        <f t="shared" si="8"/>
        <v>0</v>
      </c>
      <c r="G68" s="100" t="e">
        <f t="shared" si="4"/>
        <v>#DIV/0!</v>
      </c>
    </row>
    <row r="69" spans="1:7" ht="15.75" hidden="1">
      <c r="A69" s="115" t="s">
        <v>10</v>
      </c>
      <c r="B69" s="117" t="s">
        <v>395</v>
      </c>
      <c r="C69" s="198">
        <v>240</v>
      </c>
      <c r="D69" s="199" t="s">
        <v>107</v>
      </c>
      <c r="E69" s="159">
        <f>Вед!G140</f>
        <v>0</v>
      </c>
      <c r="F69" s="159">
        <f>Вед!H140</f>
        <v>0</v>
      </c>
      <c r="G69" s="100" t="e">
        <f t="shared" si="4"/>
        <v>#DIV/0!</v>
      </c>
    </row>
    <row r="70" spans="1:7" ht="94.5">
      <c r="A70" s="115" t="s">
        <v>261</v>
      </c>
      <c r="B70" s="198">
        <v>2330080070</v>
      </c>
      <c r="C70" s="198"/>
      <c r="D70" s="199"/>
      <c r="E70" s="159">
        <f aca="true" t="shared" si="9" ref="E70:F73">E71</f>
        <v>285026.63</v>
      </c>
      <c r="F70" s="159">
        <f t="shared" si="9"/>
        <v>285026.63</v>
      </c>
      <c r="G70" s="100">
        <f t="shared" si="4"/>
        <v>100</v>
      </c>
    </row>
    <row r="71" spans="1:7" ht="31.5">
      <c r="A71" s="200" t="s">
        <v>250</v>
      </c>
      <c r="B71" s="198">
        <v>2330080070</v>
      </c>
      <c r="C71" s="198">
        <v>200</v>
      </c>
      <c r="D71" s="199"/>
      <c r="E71" s="159">
        <f t="shared" si="9"/>
        <v>285026.63</v>
      </c>
      <c r="F71" s="159">
        <f t="shared" si="9"/>
        <v>285026.63</v>
      </c>
      <c r="G71" s="100">
        <f t="shared" si="4"/>
        <v>100</v>
      </c>
    </row>
    <row r="72" spans="1:7" ht="47.25">
      <c r="A72" s="200" t="s">
        <v>251</v>
      </c>
      <c r="B72" s="198">
        <v>2330080070</v>
      </c>
      <c r="C72" s="198">
        <v>240</v>
      </c>
      <c r="D72" s="199"/>
      <c r="E72" s="159">
        <f t="shared" si="9"/>
        <v>285026.63</v>
      </c>
      <c r="F72" s="159">
        <f t="shared" si="9"/>
        <v>285026.63</v>
      </c>
      <c r="G72" s="100">
        <f t="shared" si="4"/>
        <v>100</v>
      </c>
    </row>
    <row r="73" spans="1:7" ht="15.75">
      <c r="A73" s="115" t="s">
        <v>83</v>
      </c>
      <c r="B73" s="198">
        <v>2330080070</v>
      </c>
      <c r="C73" s="198">
        <v>240</v>
      </c>
      <c r="D73" s="199" t="s">
        <v>252</v>
      </c>
      <c r="E73" s="159">
        <f t="shared" si="9"/>
        <v>285026.63</v>
      </c>
      <c r="F73" s="159">
        <f t="shared" si="9"/>
        <v>285026.63</v>
      </c>
      <c r="G73" s="100">
        <f t="shared" si="4"/>
        <v>100</v>
      </c>
    </row>
    <row r="74" spans="1:7" ht="15.75">
      <c r="A74" s="115" t="s">
        <v>10</v>
      </c>
      <c r="B74" s="198">
        <v>2330080070</v>
      </c>
      <c r="C74" s="198">
        <v>240</v>
      </c>
      <c r="D74" s="199" t="s">
        <v>107</v>
      </c>
      <c r="E74" s="159">
        <f>Вед!G143</f>
        <v>285026.63</v>
      </c>
      <c r="F74" s="159">
        <f>Вед!H143</f>
        <v>285026.63</v>
      </c>
      <c r="G74" s="100">
        <f t="shared" si="4"/>
        <v>100</v>
      </c>
    </row>
    <row r="75" spans="1:7" ht="94.5">
      <c r="A75" s="115" t="s">
        <v>261</v>
      </c>
      <c r="B75" s="117" t="s">
        <v>416</v>
      </c>
      <c r="C75" s="198"/>
      <c r="D75" s="199"/>
      <c r="E75" s="159">
        <f aca="true" t="shared" si="10" ref="E75:F78">E76</f>
        <v>3400</v>
      </c>
      <c r="F75" s="159">
        <f t="shared" si="10"/>
        <v>3400</v>
      </c>
      <c r="G75" s="100">
        <f>F75/E75*100</f>
        <v>100</v>
      </c>
    </row>
    <row r="76" spans="1:7" ht="31.5">
      <c r="A76" s="200" t="s">
        <v>250</v>
      </c>
      <c r="B76" s="117" t="s">
        <v>416</v>
      </c>
      <c r="C76" s="198">
        <v>200</v>
      </c>
      <c r="D76" s="199"/>
      <c r="E76" s="159">
        <f>E77</f>
        <v>3400</v>
      </c>
      <c r="F76" s="159">
        <f>F77</f>
        <v>3400</v>
      </c>
      <c r="G76" s="100">
        <f>F76/E76*100</f>
        <v>100</v>
      </c>
    </row>
    <row r="77" spans="1:7" ht="47.25">
      <c r="A77" s="200" t="s">
        <v>251</v>
      </c>
      <c r="B77" s="117" t="s">
        <v>416</v>
      </c>
      <c r="C77" s="198">
        <v>200</v>
      </c>
      <c r="D77" s="199"/>
      <c r="E77" s="159">
        <f t="shared" si="10"/>
        <v>3400</v>
      </c>
      <c r="F77" s="159">
        <f t="shared" si="10"/>
        <v>3400</v>
      </c>
      <c r="G77" s="100">
        <f>F77/E77*100</f>
        <v>100</v>
      </c>
    </row>
    <row r="78" spans="1:7" ht="15.75">
      <c r="A78" s="115" t="s">
        <v>83</v>
      </c>
      <c r="B78" s="117" t="s">
        <v>416</v>
      </c>
      <c r="C78" s="198">
        <v>240</v>
      </c>
      <c r="D78" s="199" t="s">
        <v>252</v>
      </c>
      <c r="E78" s="159">
        <f t="shared" si="10"/>
        <v>3400</v>
      </c>
      <c r="F78" s="159">
        <f t="shared" si="10"/>
        <v>3400</v>
      </c>
      <c r="G78" s="100">
        <f>F78/E78*100</f>
        <v>100</v>
      </c>
    </row>
    <row r="79" spans="1:7" ht="15.75">
      <c r="A79" s="115" t="s">
        <v>10</v>
      </c>
      <c r="B79" s="117" t="s">
        <v>416</v>
      </c>
      <c r="C79" s="198">
        <v>240</v>
      </c>
      <c r="D79" s="199" t="s">
        <v>107</v>
      </c>
      <c r="E79" s="159">
        <f>Вед!G146</f>
        <v>3400</v>
      </c>
      <c r="F79" s="159">
        <f>Вед!H146</f>
        <v>3400</v>
      </c>
      <c r="G79" s="100">
        <f>F79/E79*100</f>
        <v>100</v>
      </c>
    </row>
    <row r="80" spans="1:7" ht="31.5">
      <c r="A80" s="135" t="s">
        <v>340</v>
      </c>
      <c r="B80" s="196">
        <v>2340000000</v>
      </c>
      <c r="C80" s="196" t="s">
        <v>114</v>
      </c>
      <c r="D80" s="197"/>
      <c r="E80" s="158">
        <f>E81+E86+E91</f>
        <v>400959.03</v>
      </c>
      <c r="F80" s="158">
        <f>F81+F86+F91</f>
        <v>400959.03</v>
      </c>
      <c r="G80" s="100">
        <f aca="true" t="shared" si="11" ref="G80:G111">F80/E80*100</f>
        <v>100</v>
      </c>
    </row>
    <row r="81" spans="1:7" ht="78.75">
      <c r="A81" s="115" t="s">
        <v>349</v>
      </c>
      <c r="B81" s="198">
        <v>2340080010</v>
      </c>
      <c r="C81" s="198" t="s">
        <v>114</v>
      </c>
      <c r="D81" s="199"/>
      <c r="E81" s="159">
        <f aca="true" t="shared" si="12" ref="E81:F84">E82</f>
        <v>37674.33</v>
      </c>
      <c r="F81" s="159">
        <f t="shared" si="12"/>
        <v>37674.33</v>
      </c>
      <c r="G81" s="100">
        <f t="shared" si="11"/>
        <v>100</v>
      </c>
    </row>
    <row r="82" spans="1:7" ht="31.5">
      <c r="A82" s="200" t="s">
        <v>250</v>
      </c>
      <c r="B82" s="198">
        <v>2340080010</v>
      </c>
      <c r="C82" s="198">
        <v>200</v>
      </c>
      <c r="D82" s="199"/>
      <c r="E82" s="159">
        <f t="shared" si="12"/>
        <v>37674.33</v>
      </c>
      <c r="F82" s="159">
        <f t="shared" si="12"/>
        <v>37674.33</v>
      </c>
      <c r="G82" s="100">
        <f t="shared" si="11"/>
        <v>100</v>
      </c>
    </row>
    <row r="83" spans="1:7" ht="47.25">
      <c r="A83" s="200" t="s">
        <v>251</v>
      </c>
      <c r="B83" s="198">
        <v>2340080010</v>
      </c>
      <c r="C83" s="198">
        <v>240</v>
      </c>
      <c r="D83" s="199"/>
      <c r="E83" s="159">
        <f t="shared" si="12"/>
        <v>37674.33</v>
      </c>
      <c r="F83" s="159">
        <f t="shared" si="12"/>
        <v>37674.33</v>
      </c>
      <c r="G83" s="100">
        <f t="shared" si="11"/>
        <v>100</v>
      </c>
    </row>
    <row r="84" spans="1:7" ht="15.75">
      <c r="A84" s="200" t="s">
        <v>85</v>
      </c>
      <c r="B84" s="198">
        <v>2340080010</v>
      </c>
      <c r="C84" s="198">
        <v>240</v>
      </c>
      <c r="D84" s="199" t="s">
        <v>284</v>
      </c>
      <c r="E84" s="159">
        <f t="shared" si="12"/>
        <v>37674.33</v>
      </c>
      <c r="F84" s="159">
        <f t="shared" si="12"/>
        <v>37674.33</v>
      </c>
      <c r="G84" s="100">
        <f t="shared" si="11"/>
        <v>100</v>
      </c>
    </row>
    <row r="85" spans="1:7" ht="15.75">
      <c r="A85" s="115" t="s">
        <v>69</v>
      </c>
      <c r="B85" s="198">
        <v>2340080010</v>
      </c>
      <c r="C85" s="198">
        <v>240</v>
      </c>
      <c r="D85" s="199" t="s">
        <v>108</v>
      </c>
      <c r="E85" s="159">
        <f>Вед!G159</f>
        <v>37674.33</v>
      </c>
      <c r="F85" s="159">
        <f>Вед!H159</f>
        <v>37674.33</v>
      </c>
      <c r="G85" s="100">
        <f t="shared" si="11"/>
        <v>100</v>
      </c>
    </row>
    <row r="86" spans="1:7" ht="78.75">
      <c r="A86" s="115" t="s">
        <v>349</v>
      </c>
      <c r="B86" s="198">
        <v>2340080020</v>
      </c>
      <c r="C86" s="198" t="s">
        <v>114</v>
      </c>
      <c r="D86" s="199"/>
      <c r="E86" s="184">
        <f aca="true" t="shared" si="13" ref="E86:F89">E87</f>
        <v>363284.7</v>
      </c>
      <c r="F86" s="184">
        <f t="shared" si="13"/>
        <v>363284.7</v>
      </c>
      <c r="G86" s="100">
        <f t="shared" si="11"/>
        <v>100</v>
      </c>
    </row>
    <row r="87" spans="1:7" ht="78.75">
      <c r="A87" s="164" t="s">
        <v>307</v>
      </c>
      <c r="B87" s="120" t="s">
        <v>262</v>
      </c>
      <c r="C87" s="120" t="s">
        <v>132</v>
      </c>
      <c r="D87" s="120" t="s">
        <v>114</v>
      </c>
      <c r="E87" s="123">
        <f t="shared" si="13"/>
        <v>363284.7</v>
      </c>
      <c r="F87" s="123">
        <f t="shared" si="13"/>
        <v>363284.7</v>
      </c>
      <c r="G87" s="100">
        <f t="shared" si="11"/>
        <v>100</v>
      </c>
    </row>
    <row r="88" spans="1:7" ht="31.5">
      <c r="A88" s="164" t="s">
        <v>341</v>
      </c>
      <c r="B88" s="120" t="s">
        <v>262</v>
      </c>
      <c r="C88" s="120" t="s">
        <v>43</v>
      </c>
      <c r="D88" s="120"/>
      <c r="E88" s="181">
        <f t="shared" si="13"/>
        <v>363284.7</v>
      </c>
      <c r="F88" s="181">
        <f t="shared" si="13"/>
        <v>363284.7</v>
      </c>
      <c r="G88" s="100">
        <f t="shared" si="11"/>
        <v>100</v>
      </c>
    </row>
    <row r="89" spans="1:7" ht="15.75">
      <c r="A89" s="127" t="s">
        <v>84</v>
      </c>
      <c r="B89" s="120" t="s">
        <v>262</v>
      </c>
      <c r="C89" s="120" t="s">
        <v>43</v>
      </c>
      <c r="D89" s="120" t="s">
        <v>282</v>
      </c>
      <c r="E89" s="181">
        <f t="shared" si="13"/>
        <v>363284.7</v>
      </c>
      <c r="F89" s="181">
        <f t="shared" si="13"/>
        <v>363284.7</v>
      </c>
      <c r="G89" s="100">
        <f t="shared" si="11"/>
        <v>100</v>
      </c>
    </row>
    <row r="90" spans="1:7" ht="15.75">
      <c r="A90" s="122" t="s">
        <v>121</v>
      </c>
      <c r="B90" s="120" t="s">
        <v>262</v>
      </c>
      <c r="C90" s="120" t="s">
        <v>43</v>
      </c>
      <c r="D90" s="120" t="s">
        <v>120</v>
      </c>
      <c r="E90" s="181">
        <f>Вед!G172</f>
        <v>363284.7</v>
      </c>
      <c r="F90" s="181">
        <f>Вед!H172</f>
        <v>363284.7</v>
      </c>
      <c r="G90" s="100">
        <f t="shared" si="11"/>
        <v>100</v>
      </c>
    </row>
    <row r="91" spans="1:7" ht="110.25">
      <c r="A91" s="239" t="s">
        <v>342</v>
      </c>
      <c r="B91" s="120" t="s">
        <v>343</v>
      </c>
      <c r="C91" s="120"/>
      <c r="D91" s="120" t="s">
        <v>114</v>
      </c>
      <c r="E91" s="123">
        <f aca="true" t="shared" si="14" ref="E91:F93">E92</f>
        <v>0</v>
      </c>
      <c r="F91" s="123">
        <f t="shared" si="14"/>
        <v>0</v>
      </c>
      <c r="G91" s="100" t="e">
        <f t="shared" si="11"/>
        <v>#DIV/0!</v>
      </c>
    </row>
    <row r="92" spans="1:7" ht="31.5">
      <c r="A92" s="164" t="s">
        <v>341</v>
      </c>
      <c r="B92" s="120" t="s">
        <v>343</v>
      </c>
      <c r="C92" s="120" t="s">
        <v>132</v>
      </c>
      <c r="D92" s="120"/>
      <c r="E92" s="181">
        <f t="shared" si="14"/>
        <v>0</v>
      </c>
      <c r="F92" s="181">
        <f t="shared" si="14"/>
        <v>0</v>
      </c>
      <c r="G92" s="100" t="e">
        <f t="shared" si="11"/>
        <v>#DIV/0!</v>
      </c>
    </row>
    <row r="93" spans="1:7" ht="15.75">
      <c r="A93" s="127" t="s">
        <v>84</v>
      </c>
      <c r="B93" s="120" t="s">
        <v>343</v>
      </c>
      <c r="C93" s="120" t="s">
        <v>43</v>
      </c>
      <c r="D93" s="120" t="s">
        <v>282</v>
      </c>
      <c r="E93" s="181">
        <f t="shared" si="14"/>
        <v>0</v>
      </c>
      <c r="F93" s="181">
        <f t="shared" si="14"/>
        <v>0</v>
      </c>
      <c r="G93" s="100" t="e">
        <f t="shared" si="11"/>
        <v>#DIV/0!</v>
      </c>
    </row>
    <row r="94" spans="1:7" ht="15.75">
      <c r="A94" s="122" t="s">
        <v>121</v>
      </c>
      <c r="B94" s="120" t="s">
        <v>343</v>
      </c>
      <c r="C94" s="120" t="s">
        <v>43</v>
      </c>
      <c r="D94" s="120" t="s">
        <v>120</v>
      </c>
      <c r="E94" s="181">
        <f>Вед!G175</f>
        <v>0</v>
      </c>
      <c r="F94" s="181">
        <f>Вед!H175</f>
        <v>0</v>
      </c>
      <c r="G94" s="100" t="e">
        <f t="shared" si="11"/>
        <v>#DIV/0!</v>
      </c>
    </row>
    <row r="95" spans="1:7" ht="47.25">
      <c r="A95" s="206" t="s">
        <v>116</v>
      </c>
      <c r="B95" s="207" t="s">
        <v>263</v>
      </c>
      <c r="C95" s="208" t="s">
        <v>114</v>
      </c>
      <c r="D95" s="209"/>
      <c r="E95" s="235">
        <f>E96+E101+E152+E157</f>
        <v>5380556.98</v>
      </c>
      <c r="F95" s="235">
        <f>F96+F101+F152+F157</f>
        <v>4998111.16</v>
      </c>
      <c r="G95" s="100">
        <f t="shared" si="11"/>
        <v>92.89207750384236</v>
      </c>
    </row>
    <row r="96" spans="1:7" ht="63">
      <c r="A96" s="122" t="s">
        <v>97</v>
      </c>
      <c r="B96" s="120" t="s">
        <v>245</v>
      </c>
      <c r="C96" s="120" t="s">
        <v>114</v>
      </c>
      <c r="D96" s="120" t="s">
        <v>114</v>
      </c>
      <c r="E96" s="181">
        <f aca="true" t="shared" si="15" ref="E96:F99">E97</f>
        <v>1015476</v>
      </c>
      <c r="F96" s="181">
        <f t="shared" si="15"/>
        <v>877665.5</v>
      </c>
      <c r="G96" s="100">
        <f t="shared" si="11"/>
        <v>86.42897518011257</v>
      </c>
    </row>
    <row r="97" spans="1:7" ht="78.75">
      <c r="A97" s="124" t="s">
        <v>307</v>
      </c>
      <c r="B97" s="120" t="s">
        <v>245</v>
      </c>
      <c r="C97" s="120" t="s">
        <v>132</v>
      </c>
      <c r="D97" s="120" t="s">
        <v>114</v>
      </c>
      <c r="E97" s="181">
        <f t="shared" si="15"/>
        <v>1015476</v>
      </c>
      <c r="F97" s="224">
        <f t="shared" si="15"/>
        <v>877665.5</v>
      </c>
      <c r="G97" s="100">
        <f t="shared" si="11"/>
        <v>86.42897518011257</v>
      </c>
    </row>
    <row r="98" spans="1:7" ht="47.25">
      <c r="A98" s="124" t="s">
        <v>308</v>
      </c>
      <c r="B98" s="120" t="s">
        <v>245</v>
      </c>
      <c r="C98" s="120" t="s">
        <v>5</v>
      </c>
      <c r="D98" s="120"/>
      <c r="E98" s="181">
        <f t="shared" si="15"/>
        <v>1015476</v>
      </c>
      <c r="F98" s="224">
        <f t="shared" si="15"/>
        <v>877665.5</v>
      </c>
      <c r="G98" s="100">
        <f t="shared" si="11"/>
        <v>86.42897518011257</v>
      </c>
    </row>
    <row r="99" spans="1:7" ht="15.75">
      <c r="A99" s="115" t="s">
        <v>305</v>
      </c>
      <c r="B99" s="120" t="s">
        <v>245</v>
      </c>
      <c r="C99" s="120" t="s">
        <v>5</v>
      </c>
      <c r="D99" s="120" t="s">
        <v>306</v>
      </c>
      <c r="E99" s="181">
        <f t="shared" si="15"/>
        <v>1015476</v>
      </c>
      <c r="F99" s="181">
        <f t="shared" si="15"/>
        <v>877665.5</v>
      </c>
      <c r="G99" s="100">
        <f t="shared" si="11"/>
        <v>86.42897518011257</v>
      </c>
    </row>
    <row r="100" spans="1:7" ht="47.25">
      <c r="A100" s="122" t="s">
        <v>373</v>
      </c>
      <c r="B100" s="120" t="s">
        <v>245</v>
      </c>
      <c r="C100" s="120" t="s">
        <v>5</v>
      </c>
      <c r="D100" s="120" t="s">
        <v>96</v>
      </c>
      <c r="E100" s="181">
        <f>Вед!G14</f>
        <v>1015476</v>
      </c>
      <c r="F100" s="181">
        <f>Вед!H14</f>
        <v>877665.5</v>
      </c>
      <c r="G100" s="100">
        <f t="shared" si="11"/>
        <v>86.42897518011257</v>
      </c>
    </row>
    <row r="101" spans="1:7" ht="47.25">
      <c r="A101" s="115" t="s">
        <v>117</v>
      </c>
      <c r="B101" s="125" t="s">
        <v>264</v>
      </c>
      <c r="C101" s="198" t="s">
        <v>114</v>
      </c>
      <c r="D101" s="199"/>
      <c r="E101" s="159">
        <f>E102+E107+E112+E117+E122+E127+E132+E137+E147+E142</f>
        <v>4290194.28</v>
      </c>
      <c r="F101" s="159">
        <f>F102+F107+F112+F117+F122+F127+F132+F137+F147+F142</f>
        <v>4045558.96</v>
      </c>
      <c r="G101" s="100">
        <f t="shared" si="11"/>
        <v>94.29780322209557</v>
      </c>
    </row>
    <row r="102" spans="1:7" ht="78.75">
      <c r="A102" s="115" t="s">
        <v>225</v>
      </c>
      <c r="B102" s="210" t="s">
        <v>265</v>
      </c>
      <c r="C102" s="198" t="s">
        <v>114</v>
      </c>
      <c r="D102" s="199"/>
      <c r="E102" s="159">
        <f aca="true" t="shared" si="16" ref="E102:F105">E103</f>
        <v>5082.3</v>
      </c>
      <c r="F102" s="224">
        <f t="shared" si="16"/>
        <v>5082.3</v>
      </c>
      <c r="G102" s="100">
        <f t="shared" si="11"/>
        <v>100</v>
      </c>
    </row>
    <row r="103" spans="1:7" ht="31.5">
      <c r="A103" s="200" t="s">
        <v>250</v>
      </c>
      <c r="B103" s="210" t="s">
        <v>265</v>
      </c>
      <c r="C103" s="198" t="s">
        <v>195</v>
      </c>
      <c r="D103" s="199"/>
      <c r="E103" s="159">
        <f t="shared" si="16"/>
        <v>5082.3</v>
      </c>
      <c r="F103" s="223">
        <f t="shared" si="16"/>
        <v>5082.3</v>
      </c>
      <c r="G103" s="100">
        <f t="shared" si="11"/>
        <v>100</v>
      </c>
    </row>
    <row r="104" spans="1:7" ht="47.25">
      <c r="A104" s="200" t="s">
        <v>251</v>
      </c>
      <c r="B104" s="210" t="s">
        <v>265</v>
      </c>
      <c r="C104" s="198" t="s">
        <v>198</v>
      </c>
      <c r="D104" s="199"/>
      <c r="E104" s="159">
        <f t="shared" si="16"/>
        <v>5082.3</v>
      </c>
      <c r="F104" s="159">
        <f t="shared" si="16"/>
        <v>5082.3</v>
      </c>
      <c r="G104" s="100">
        <f t="shared" si="11"/>
        <v>100</v>
      </c>
    </row>
    <row r="105" spans="1:7" ht="15.75">
      <c r="A105" s="200" t="s">
        <v>65</v>
      </c>
      <c r="B105" s="210" t="s">
        <v>265</v>
      </c>
      <c r="C105" s="198">
        <v>240</v>
      </c>
      <c r="D105" s="199" t="s">
        <v>266</v>
      </c>
      <c r="E105" s="184">
        <f t="shared" si="16"/>
        <v>5082.3</v>
      </c>
      <c r="F105" s="184">
        <f t="shared" si="16"/>
        <v>5082.3</v>
      </c>
      <c r="G105" s="100">
        <f t="shared" si="11"/>
        <v>100</v>
      </c>
    </row>
    <row r="106" spans="1:7" ht="15.75">
      <c r="A106" s="211" t="s">
        <v>66</v>
      </c>
      <c r="B106" s="212" t="s">
        <v>265</v>
      </c>
      <c r="C106" s="213">
        <v>240</v>
      </c>
      <c r="D106" s="214" t="s">
        <v>113</v>
      </c>
      <c r="E106" s="166">
        <f>Вед!G87</f>
        <v>5082.3</v>
      </c>
      <c r="F106" s="166">
        <f>Вед!H87</f>
        <v>5082.3</v>
      </c>
      <c r="G106" s="100">
        <f t="shared" si="11"/>
        <v>100</v>
      </c>
    </row>
    <row r="107" spans="1:7" ht="47.25">
      <c r="A107" s="115" t="s">
        <v>99</v>
      </c>
      <c r="B107" s="120" t="s">
        <v>267</v>
      </c>
      <c r="C107" s="120"/>
      <c r="D107" s="215" t="s">
        <v>114</v>
      </c>
      <c r="E107" s="181">
        <f>E108</f>
        <v>645876</v>
      </c>
      <c r="F107" s="181">
        <f>F108</f>
        <v>643604.17</v>
      </c>
      <c r="G107" s="100">
        <f t="shared" si="11"/>
        <v>99.64825601198993</v>
      </c>
    </row>
    <row r="108" spans="1:7" ht="78.75">
      <c r="A108" s="124" t="s">
        <v>307</v>
      </c>
      <c r="B108" s="120" t="s">
        <v>267</v>
      </c>
      <c r="C108" s="120" t="s">
        <v>132</v>
      </c>
      <c r="D108" s="215" t="s">
        <v>114</v>
      </c>
      <c r="E108" s="181">
        <f>E109</f>
        <v>645876</v>
      </c>
      <c r="F108" s="224">
        <f>F109</f>
        <v>643604.17</v>
      </c>
      <c r="G108" s="100">
        <f t="shared" si="11"/>
        <v>99.64825601198993</v>
      </c>
    </row>
    <row r="109" spans="1:7" ht="47.25">
      <c r="A109" s="124" t="s">
        <v>308</v>
      </c>
      <c r="B109" s="120" t="s">
        <v>267</v>
      </c>
      <c r="C109" s="120" t="s">
        <v>5</v>
      </c>
      <c r="D109" s="120"/>
      <c r="E109" s="181">
        <f>E110</f>
        <v>645876</v>
      </c>
      <c r="F109" s="223">
        <f>Вед!H29</f>
        <v>643604.17</v>
      </c>
      <c r="G109" s="100">
        <f t="shared" si="11"/>
        <v>99.64825601198993</v>
      </c>
    </row>
    <row r="110" spans="1:7" ht="15.75">
      <c r="A110" s="115" t="s">
        <v>305</v>
      </c>
      <c r="B110" s="120" t="s">
        <v>267</v>
      </c>
      <c r="C110" s="120" t="s">
        <v>5</v>
      </c>
      <c r="D110" s="120" t="s">
        <v>306</v>
      </c>
      <c r="E110" s="181">
        <f>E111</f>
        <v>645876</v>
      </c>
      <c r="F110" s="224">
        <f>F111</f>
        <v>643604.17</v>
      </c>
      <c r="G110" s="100">
        <f t="shared" si="11"/>
        <v>99.64825601198993</v>
      </c>
    </row>
    <row r="111" spans="1:7" ht="78.75">
      <c r="A111" s="115" t="s">
        <v>312</v>
      </c>
      <c r="B111" s="120" t="s">
        <v>267</v>
      </c>
      <c r="C111" s="120" t="s">
        <v>5</v>
      </c>
      <c r="D111" s="120" t="s">
        <v>101</v>
      </c>
      <c r="E111" s="181">
        <f>Вед!G29</f>
        <v>645876</v>
      </c>
      <c r="F111" s="181">
        <f>Вед!H29</f>
        <v>643604.17</v>
      </c>
      <c r="G111" s="100">
        <f t="shared" si="11"/>
        <v>99.64825601198993</v>
      </c>
    </row>
    <row r="112" spans="1:7" ht="47.25">
      <c r="A112" s="115" t="s">
        <v>99</v>
      </c>
      <c r="B112" s="210" t="s">
        <v>267</v>
      </c>
      <c r="C112" s="198"/>
      <c r="D112" s="199"/>
      <c r="E112" s="159">
        <f>E113</f>
        <v>745818.98</v>
      </c>
      <c r="F112" s="159">
        <f>F113</f>
        <v>562803.55</v>
      </c>
      <c r="G112" s="100">
        <f aca="true" t="shared" si="17" ref="G112:G148">F112/E112*100</f>
        <v>75.46114608131856</v>
      </c>
    </row>
    <row r="113" spans="1:7" ht="31.5">
      <c r="A113" s="200" t="s">
        <v>250</v>
      </c>
      <c r="B113" s="210" t="s">
        <v>267</v>
      </c>
      <c r="C113" s="198">
        <v>200</v>
      </c>
      <c r="D113" s="199"/>
      <c r="E113" s="159">
        <f>E114</f>
        <v>745818.98</v>
      </c>
      <c r="F113" s="224">
        <f>F114</f>
        <v>562803.55</v>
      </c>
      <c r="G113" s="100">
        <f t="shared" si="17"/>
        <v>75.46114608131856</v>
      </c>
    </row>
    <row r="114" spans="1:7" ht="47.25">
      <c r="A114" s="200" t="s">
        <v>251</v>
      </c>
      <c r="B114" s="210" t="s">
        <v>267</v>
      </c>
      <c r="C114" s="198">
        <v>240</v>
      </c>
      <c r="D114" s="199"/>
      <c r="E114" s="159">
        <f>E115</f>
        <v>745818.98</v>
      </c>
      <c r="F114" s="224">
        <f>Вед!H31</f>
        <v>562803.55</v>
      </c>
      <c r="G114" s="100">
        <f t="shared" si="17"/>
        <v>75.46114608131856</v>
      </c>
    </row>
    <row r="115" spans="1:7" ht="15.75">
      <c r="A115" s="115" t="s">
        <v>305</v>
      </c>
      <c r="B115" s="210" t="s">
        <v>267</v>
      </c>
      <c r="C115" s="198">
        <v>240</v>
      </c>
      <c r="D115" s="199" t="s">
        <v>306</v>
      </c>
      <c r="E115" s="159">
        <f>E116</f>
        <v>745818.98</v>
      </c>
      <c r="F115" s="223">
        <f>F116</f>
        <v>562803.55</v>
      </c>
      <c r="G115" s="100">
        <f t="shared" si="17"/>
        <v>75.46114608131856</v>
      </c>
    </row>
    <row r="116" spans="1:7" ht="63">
      <c r="A116" s="115" t="s">
        <v>80</v>
      </c>
      <c r="B116" s="210" t="s">
        <v>267</v>
      </c>
      <c r="C116" s="198">
        <v>240</v>
      </c>
      <c r="D116" s="199" t="s">
        <v>101</v>
      </c>
      <c r="E116" s="223">
        <f>Вед!G31</f>
        <v>745818.98</v>
      </c>
      <c r="F116" s="223">
        <f>Вед!H31</f>
        <v>562803.55</v>
      </c>
      <c r="G116" s="100">
        <f t="shared" si="17"/>
        <v>75.46114608131856</v>
      </c>
    </row>
    <row r="117" spans="1:7" ht="47.25">
      <c r="A117" s="160" t="s">
        <v>318</v>
      </c>
      <c r="B117" s="210" t="s">
        <v>292</v>
      </c>
      <c r="C117" s="198"/>
      <c r="D117" s="199"/>
      <c r="E117" s="159">
        <f>E118</f>
        <v>86460</v>
      </c>
      <c r="F117" s="224">
        <f>F118</f>
        <v>86460</v>
      </c>
      <c r="G117" s="100">
        <f t="shared" si="17"/>
        <v>100</v>
      </c>
    </row>
    <row r="118" spans="1:7" ht="31.5">
      <c r="A118" s="200" t="s">
        <v>250</v>
      </c>
      <c r="B118" s="210" t="s">
        <v>292</v>
      </c>
      <c r="C118" s="198">
        <v>200</v>
      </c>
      <c r="D118" s="199"/>
      <c r="E118" s="159">
        <f>E119</f>
        <v>86460</v>
      </c>
      <c r="F118" s="224">
        <f>F119</f>
        <v>86460</v>
      </c>
      <c r="G118" s="100">
        <f t="shared" si="17"/>
        <v>100</v>
      </c>
    </row>
    <row r="119" spans="1:7" ht="47.25">
      <c r="A119" s="200" t="s">
        <v>251</v>
      </c>
      <c r="B119" s="210" t="s">
        <v>292</v>
      </c>
      <c r="C119" s="198">
        <v>240</v>
      </c>
      <c r="D119" s="199"/>
      <c r="E119" s="159">
        <f>E120</f>
        <v>86460</v>
      </c>
      <c r="F119" s="224">
        <f>Вед!H51</f>
        <v>86460</v>
      </c>
      <c r="G119" s="100">
        <f t="shared" si="17"/>
        <v>100</v>
      </c>
    </row>
    <row r="120" spans="1:7" ht="15.75">
      <c r="A120" s="115" t="s">
        <v>305</v>
      </c>
      <c r="B120" s="210" t="s">
        <v>292</v>
      </c>
      <c r="C120" s="198">
        <v>240</v>
      </c>
      <c r="D120" s="199" t="s">
        <v>306</v>
      </c>
      <c r="E120" s="159">
        <f>E121</f>
        <v>86460</v>
      </c>
      <c r="F120" s="223">
        <f>F121</f>
        <v>86460</v>
      </c>
      <c r="G120" s="100">
        <f t="shared" si="17"/>
        <v>100</v>
      </c>
    </row>
    <row r="121" spans="1:7" ht="63">
      <c r="A121" s="115" t="s">
        <v>80</v>
      </c>
      <c r="B121" s="210" t="s">
        <v>292</v>
      </c>
      <c r="C121" s="198">
        <v>240</v>
      </c>
      <c r="D121" s="199" t="s">
        <v>101</v>
      </c>
      <c r="E121" s="159">
        <f>Вед!G51</f>
        <v>86460</v>
      </c>
      <c r="F121" s="159">
        <f>Вед!H51</f>
        <v>86460</v>
      </c>
      <c r="G121" s="100">
        <f t="shared" si="17"/>
        <v>100</v>
      </c>
    </row>
    <row r="122" spans="1:7" ht="47.25">
      <c r="A122" s="115" t="s">
        <v>99</v>
      </c>
      <c r="B122" s="210" t="s">
        <v>267</v>
      </c>
      <c r="C122" s="210"/>
      <c r="D122" s="210"/>
      <c r="E122" s="182">
        <f>E123</f>
        <v>4000</v>
      </c>
      <c r="F122" s="224">
        <f>F123</f>
        <v>234</v>
      </c>
      <c r="G122" s="100">
        <f t="shared" si="17"/>
        <v>5.8500000000000005</v>
      </c>
    </row>
    <row r="123" spans="1:7" ht="15.75">
      <c r="A123" s="164" t="s">
        <v>314</v>
      </c>
      <c r="B123" s="210" t="s">
        <v>267</v>
      </c>
      <c r="C123" s="210" t="s">
        <v>315</v>
      </c>
      <c r="D123" s="210"/>
      <c r="E123" s="182">
        <f>E124</f>
        <v>4000</v>
      </c>
      <c r="F123" s="223">
        <f>F124</f>
        <v>234</v>
      </c>
      <c r="G123" s="100">
        <f t="shared" si="17"/>
        <v>5.8500000000000005</v>
      </c>
    </row>
    <row r="124" spans="1:7" ht="15.75">
      <c r="A124" s="164" t="s">
        <v>316</v>
      </c>
      <c r="B124" s="210" t="s">
        <v>267</v>
      </c>
      <c r="C124" s="210" t="s">
        <v>317</v>
      </c>
      <c r="D124" s="210"/>
      <c r="E124" s="182">
        <f>E125</f>
        <v>4000</v>
      </c>
      <c r="F124" s="224">
        <f>Вед!H33</f>
        <v>234</v>
      </c>
      <c r="G124" s="100">
        <f t="shared" si="17"/>
        <v>5.8500000000000005</v>
      </c>
    </row>
    <row r="125" spans="1:7" ht="15.75">
      <c r="A125" s="115" t="s">
        <v>305</v>
      </c>
      <c r="B125" s="210" t="s">
        <v>267</v>
      </c>
      <c r="C125" s="210" t="s">
        <v>317</v>
      </c>
      <c r="D125" s="210" t="s">
        <v>306</v>
      </c>
      <c r="E125" s="182">
        <f>E126</f>
        <v>4000</v>
      </c>
      <c r="F125" s="224">
        <f>F126</f>
        <v>234</v>
      </c>
      <c r="G125" s="100">
        <f t="shared" si="17"/>
        <v>5.8500000000000005</v>
      </c>
    </row>
    <row r="126" spans="1:7" ht="63">
      <c r="A126" s="115" t="s">
        <v>80</v>
      </c>
      <c r="B126" s="210" t="s">
        <v>267</v>
      </c>
      <c r="C126" s="210" t="s">
        <v>317</v>
      </c>
      <c r="D126" s="210" t="s">
        <v>101</v>
      </c>
      <c r="E126" s="182">
        <f>Вед!G33</f>
        <v>4000</v>
      </c>
      <c r="F126" s="224">
        <f>Вед!H33</f>
        <v>234</v>
      </c>
      <c r="G126" s="100">
        <f t="shared" si="17"/>
        <v>5.8500000000000005</v>
      </c>
    </row>
    <row r="127" spans="1:7" s="151" customFormat="1" ht="94.5">
      <c r="A127" s="122" t="s">
        <v>122</v>
      </c>
      <c r="B127" s="120" t="s">
        <v>268</v>
      </c>
      <c r="C127" s="120" t="s">
        <v>114</v>
      </c>
      <c r="D127" s="120" t="s">
        <v>114</v>
      </c>
      <c r="E127" s="181">
        <f>E128</f>
        <v>851929</v>
      </c>
      <c r="F127" s="225">
        <f>F128</f>
        <v>844488.67</v>
      </c>
      <c r="G127" s="100">
        <f t="shared" si="17"/>
        <v>99.12664905174023</v>
      </c>
    </row>
    <row r="128" spans="1:7" ht="78.75">
      <c r="A128" s="124" t="s">
        <v>307</v>
      </c>
      <c r="B128" s="120" t="s">
        <v>268</v>
      </c>
      <c r="C128" s="120" t="s">
        <v>132</v>
      </c>
      <c r="D128" s="120" t="s">
        <v>114</v>
      </c>
      <c r="E128" s="181">
        <f>E129</f>
        <v>851929</v>
      </c>
      <c r="F128" s="224">
        <f>F129</f>
        <v>844488.67</v>
      </c>
      <c r="G128" s="100">
        <f t="shared" si="17"/>
        <v>99.12664905174023</v>
      </c>
    </row>
    <row r="129" spans="1:7" ht="47.25">
      <c r="A129" s="124" t="s">
        <v>308</v>
      </c>
      <c r="B129" s="120" t="s">
        <v>268</v>
      </c>
      <c r="C129" s="120" t="s">
        <v>5</v>
      </c>
      <c r="D129" s="120"/>
      <c r="E129" s="181">
        <f>E130</f>
        <v>851929</v>
      </c>
      <c r="F129" s="180">
        <f>Вед!H36</f>
        <v>844488.67</v>
      </c>
      <c r="G129" s="100">
        <f t="shared" si="17"/>
        <v>99.12664905174023</v>
      </c>
    </row>
    <row r="130" spans="1:7" ht="15.75">
      <c r="A130" s="115" t="s">
        <v>305</v>
      </c>
      <c r="B130" s="120" t="s">
        <v>268</v>
      </c>
      <c r="C130" s="120" t="s">
        <v>5</v>
      </c>
      <c r="D130" s="120" t="s">
        <v>306</v>
      </c>
      <c r="E130" s="181">
        <f>E131</f>
        <v>851929</v>
      </c>
      <c r="F130" s="180">
        <f>F131</f>
        <v>844488.67</v>
      </c>
      <c r="G130" s="100">
        <f t="shared" si="17"/>
        <v>99.12664905174023</v>
      </c>
    </row>
    <row r="131" spans="1:7" ht="78.75">
      <c r="A131" s="115" t="s">
        <v>312</v>
      </c>
      <c r="B131" s="120" t="s">
        <v>268</v>
      </c>
      <c r="C131" s="120" t="s">
        <v>5</v>
      </c>
      <c r="D131" s="120" t="s">
        <v>101</v>
      </c>
      <c r="E131" s="181">
        <f>Вед!G36</f>
        <v>851929</v>
      </c>
      <c r="F131" s="181">
        <f>Вед!H36</f>
        <v>844488.67</v>
      </c>
      <c r="G131" s="100">
        <f t="shared" si="17"/>
        <v>99.12664905174023</v>
      </c>
    </row>
    <row r="132" spans="1:7" ht="78.75">
      <c r="A132" s="160" t="s">
        <v>144</v>
      </c>
      <c r="B132" s="120" t="s">
        <v>270</v>
      </c>
      <c r="C132" s="120" t="s">
        <v>114</v>
      </c>
      <c r="D132" s="120" t="s">
        <v>114</v>
      </c>
      <c r="E132" s="181">
        <f>E133</f>
        <v>1360282</v>
      </c>
      <c r="F132" s="180">
        <f>F133</f>
        <v>1319893.53</v>
      </c>
      <c r="G132" s="100">
        <f t="shared" si="17"/>
        <v>97.03087521558031</v>
      </c>
    </row>
    <row r="133" spans="1:7" ht="78.75">
      <c r="A133" s="124" t="s">
        <v>307</v>
      </c>
      <c r="B133" s="120" t="s">
        <v>270</v>
      </c>
      <c r="C133" s="120" t="s">
        <v>132</v>
      </c>
      <c r="D133" s="120" t="s">
        <v>114</v>
      </c>
      <c r="E133" s="181">
        <f>E134</f>
        <v>1360282</v>
      </c>
      <c r="F133" s="180">
        <f>F134</f>
        <v>1319893.53</v>
      </c>
      <c r="G133" s="100">
        <f t="shared" si="17"/>
        <v>97.03087521558031</v>
      </c>
    </row>
    <row r="134" spans="1:7" ht="47.25">
      <c r="A134" s="124" t="s">
        <v>308</v>
      </c>
      <c r="B134" s="120" t="s">
        <v>270</v>
      </c>
      <c r="C134" s="120" t="s">
        <v>5</v>
      </c>
      <c r="D134" s="120"/>
      <c r="E134" s="181">
        <f>E135</f>
        <v>1360282</v>
      </c>
      <c r="F134" s="180">
        <f>Вед!H42</f>
        <v>1319893.53</v>
      </c>
      <c r="G134" s="100">
        <f t="shared" si="17"/>
        <v>97.03087521558031</v>
      </c>
    </row>
    <row r="135" spans="1:7" ht="15.75">
      <c r="A135" s="115" t="s">
        <v>305</v>
      </c>
      <c r="B135" s="120" t="s">
        <v>270</v>
      </c>
      <c r="C135" s="120" t="s">
        <v>5</v>
      </c>
      <c r="D135" s="120" t="s">
        <v>306</v>
      </c>
      <c r="E135" s="181">
        <f>E136</f>
        <v>1360282</v>
      </c>
      <c r="F135" s="226">
        <f>F136</f>
        <v>1319893.53</v>
      </c>
      <c r="G135" s="100">
        <f t="shared" si="17"/>
        <v>97.03087521558031</v>
      </c>
    </row>
    <row r="136" spans="1:7" ht="78.75">
      <c r="A136" s="115" t="s">
        <v>312</v>
      </c>
      <c r="B136" s="120" t="s">
        <v>270</v>
      </c>
      <c r="C136" s="120" t="s">
        <v>5</v>
      </c>
      <c r="D136" s="120" t="s">
        <v>101</v>
      </c>
      <c r="E136" s="181">
        <f>Вед!G42</f>
        <v>1360282</v>
      </c>
      <c r="F136" s="181">
        <f>Вед!H42</f>
        <v>1319893.53</v>
      </c>
      <c r="G136" s="100">
        <f t="shared" si="17"/>
        <v>97.03087521558031</v>
      </c>
    </row>
    <row r="137" spans="1:7" ht="63">
      <c r="A137" s="160" t="s">
        <v>145</v>
      </c>
      <c r="B137" s="210" t="s">
        <v>271</v>
      </c>
      <c r="C137" s="198"/>
      <c r="D137" s="199"/>
      <c r="E137" s="159">
        <f aca="true" t="shared" si="18" ref="E137:F145">E138</f>
        <v>580162</v>
      </c>
      <c r="F137" s="226">
        <f t="shared" si="18"/>
        <v>577098.56</v>
      </c>
      <c r="G137" s="100">
        <f t="shared" si="17"/>
        <v>99.47196817440647</v>
      </c>
    </row>
    <row r="138" spans="1:7" ht="31.5">
      <c r="A138" s="200" t="s">
        <v>250</v>
      </c>
      <c r="B138" s="210" t="s">
        <v>271</v>
      </c>
      <c r="C138" s="198">
        <v>200</v>
      </c>
      <c r="D138" s="199"/>
      <c r="E138" s="159">
        <f t="shared" si="18"/>
        <v>580162</v>
      </c>
      <c r="F138" s="226">
        <f t="shared" si="18"/>
        <v>577098.56</v>
      </c>
      <c r="G138" s="100">
        <f t="shared" si="17"/>
        <v>99.47196817440647</v>
      </c>
    </row>
    <row r="139" spans="1:7" ht="47.25">
      <c r="A139" s="200" t="s">
        <v>251</v>
      </c>
      <c r="B139" s="210" t="s">
        <v>271</v>
      </c>
      <c r="C139" s="198">
        <v>240</v>
      </c>
      <c r="D139" s="201"/>
      <c r="E139" s="159">
        <f t="shared" si="18"/>
        <v>580162</v>
      </c>
      <c r="F139" s="180">
        <f t="shared" si="18"/>
        <v>577098.56</v>
      </c>
      <c r="G139" s="100">
        <f t="shared" si="17"/>
        <v>99.47196817440647</v>
      </c>
    </row>
    <row r="140" spans="1:7" ht="15.75">
      <c r="A140" s="115" t="s">
        <v>305</v>
      </c>
      <c r="B140" s="210" t="s">
        <v>271</v>
      </c>
      <c r="C140" s="198">
        <v>240</v>
      </c>
      <c r="D140" s="201" t="s">
        <v>101</v>
      </c>
      <c r="E140" s="159">
        <f t="shared" si="18"/>
        <v>580162</v>
      </c>
      <c r="F140" s="138">
        <f t="shared" si="18"/>
        <v>577098.56</v>
      </c>
      <c r="G140" s="100">
        <f t="shared" si="17"/>
        <v>99.47196817440647</v>
      </c>
    </row>
    <row r="141" spans="1:7" ht="63">
      <c r="A141" s="115" t="s">
        <v>80</v>
      </c>
      <c r="B141" s="210" t="s">
        <v>271</v>
      </c>
      <c r="C141" s="198">
        <v>240</v>
      </c>
      <c r="D141" s="199" t="s">
        <v>101</v>
      </c>
      <c r="E141" s="159">
        <f>Вед!G45</f>
        <v>580162</v>
      </c>
      <c r="F141" s="159">
        <f>Вед!H45</f>
        <v>577098.56</v>
      </c>
      <c r="G141" s="100">
        <f t="shared" si="17"/>
        <v>99.47196817440647</v>
      </c>
    </row>
    <row r="142" spans="1:7" ht="63">
      <c r="A142" s="160" t="s">
        <v>145</v>
      </c>
      <c r="B142" s="210" t="s">
        <v>415</v>
      </c>
      <c r="C142" s="198"/>
      <c r="D142" s="199"/>
      <c r="E142" s="159">
        <f t="shared" si="18"/>
        <v>9000</v>
      </c>
      <c r="F142" s="226">
        <f t="shared" si="18"/>
        <v>4310.18</v>
      </c>
      <c r="G142" s="100">
        <f>F142/E142*100</f>
        <v>47.890888888888895</v>
      </c>
    </row>
    <row r="143" spans="1:7" ht="31.5">
      <c r="A143" s="200" t="s">
        <v>250</v>
      </c>
      <c r="B143" s="210" t="s">
        <v>415</v>
      </c>
      <c r="C143" s="198">
        <v>200</v>
      </c>
      <c r="D143" s="199"/>
      <c r="E143" s="159">
        <f t="shared" si="18"/>
        <v>9000</v>
      </c>
      <c r="F143" s="226">
        <f t="shared" si="18"/>
        <v>4310.18</v>
      </c>
      <c r="G143" s="100">
        <f>F143/E143*100</f>
        <v>47.890888888888895</v>
      </c>
    </row>
    <row r="144" spans="1:7" ht="47.25">
      <c r="A144" s="200" t="s">
        <v>251</v>
      </c>
      <c r="B144" s="210" t="s">
        <v>415</v>
      </c>
      <c r="C144" s="198">
        <v>240</v>
      </c>
      <c r="D144" s="201"/>
      <c r="E144" s="159">
        <f t="shared" si="18"/>
        <v>9000</v>
      </c>
      <c r="F144" s="180">
        <f t="shared" si="18"/>
        <v>4310.18</v>
      </c>
      <c r="G144" s="100">
        <f>F144/E144*100</f>
        <v>47.890888888888895</v>
      </c>
    </row>
    <row r="145" spans="1:7" ht="15.75">
      <c r="A145" s="115" t="s">
        <v>305</v>
      </c>
      <c r="B145" s="210" t="s">
        <v>415</v>
      </c>
      <c r="C145" s="198">
        <v>240</v>
      </c>
      <c r="D145" s="201" t="s">
        <v>101</v>
      </c>
      <c r="E145" s="159">
        <f t="shared" si="18"/>
        <v>9000</v>
      </c>
      <c r="F145" s="138">
        <f t="shared" si="18"/>
        <v>4310.18</v>
      </c>
      <c r="G145" s="100">
        <f>F145/E145*100</f>
        <v>47.890888888888895</v>
      </c>
    </row>
    <row r="146" spans="1:7" ht="63">
      <c r="A146" s="115" t="s">
        <v>80</v>
      </c>
      <c r="B146" s="210" t="s">
        <v>415</v>
      </c>
      <c r="C146" s="198">
        <v>240</v>
      </c>
      <c r="D146" s="199" t="s">
        <v>101</v>
      </c>
      <c r="E146" s="159">
        <f>Вед!G48</f>
        <v>9000</v>
      </c>
      <c r="F146" s="159">
        <f>Вед!H48</f>
        <v>4310.18</v>
      </c>
      <c r="G146" s="100">
        <f>F146/E146*100</f>
        <v>47.890888888888895</v>
      </c>
    </row>
    <row r="147" spans="1:7" ht="78.75">
      <c r="A147" s="115" t="s">
        <v>224</v>
      </c>
      <c r="B147" s="210" t="s">
        <v>272</v>
      </c>
      <c r="C147" s="198"/>
      <c r="D147" s="199"/>
      <c r="E147" s="159">
        <f>E148</f>
        <v>1584</v>
      </c>
      <c r="F147" s="138">
        <f>F148</f>
        <v>1584</v>
      </c>
      <c r="G147" s="100">
        <f t="shared" si="17"/>
        <v>100</v>
      </c>
    </row>
    <row r="148" spans="1:7" ht="31.5">
      <c r="A148" s="200" t="s">
        <v>250</v>
      </c>
      <c r="B148" s="210" t="s">
        <v>272</v>
      </c>
      <c r="C148" s="198">
        <v>200</v>
      </c>
      <c r="D148" s="199"/>
      <c r="E148" s="159">
        <f>E149</f>
        <v>1584</v>
      </c>
      <c r="F148" s="138">
        <f>F149</f>
        <v>1584</v>
      </c>
      <c r="G148" s="100">
        <f t="shared" si="17"/>
        <v>100</v>
      </c>
    </row>
    <row r="149" spans="1:7" ht="47.25">
      <c r="A149" s="200" t="s">
        <v>251</v>
      </c>
      <c r="B149" s="210" t="s">
        <v>272</v>
      </c>
      <c r="C149" s="198">
        <v>240</v>
      </c>
      <c r="D149" s="199"/>
      <c r="E149" s="159">
        <f>E150</f>
        <v>1584</v>
      </c>
      <c r="F149" s="138">
        <f>F150</f>
        <v>1584</v>
      </c>
      <c r="G149" s="100">
        <f aca="true" t="shared" si="19" ref="G149:G180">F149/E149*100</f>
        <v>100</v>
      </c>
    </row>
    <row r="150" spans="1:7" ht="15.75">
      <c r="A150" s="115" t="s">
        <v>305</v>
      </c>
      <c r="B150" s="210" t="s">
        <v>272</v>
      </c>
      <c r="C150" s="198">
        <v>240</v>
      </c>
      <c r="D150" s="199" t="s">
        <v>306</v>
      </c>
      <c r="E150" s="159">
        <f>E151</f>
        <v>1584</v>
      </c>
      <c r="F150" s="180">
        <f>F151</f>
        <v>1584</v>
      </c>
      <c r="G150" s="100">
        <f t="shared" si="19"/>
        <v>100</v>
      </c>
    </row>
    <row r="151" spans="1:7" ht="15.75">
      <c r="A151" s="115" t="s">
        <v>73</v>
      </c>
      <c r="B151" s="210" t="s">
        <v>272</v>
      </c>
      <c r="C151" s="198">
        <v>240</v>
      </c>
      <c r="D151" s="199" t="s">
        <v>102</v>
      </c>
      <c r="E151" s="159">
        <f>Вед!G76</f>
        <v>1584</v>
      </c>
      <c r="F151" s="159">
        <f>Вед!H76</f>
        <v>1584</v>
      </c>
      <c r="G151" s="100">
        <f t="shared" si="19"/>
        <v>100</v>
      </c>
    </row>
    <row r="152" spans="1:7" ht="63">
      <c r="A152" s="163" t="s">
        <v>100</v>
      </c>
      <c r="B152" s="210" t="s">
        <v>285</v>
      </c>
      <c r="C152" s="198"/>
      <c r="D152" s="199"/>
      <c r="E152" s="159">
        <f aca="true" t="shared" si="20" ref="E152:F155">E153</f>
        <v>16800</v>
      </c>
      <c r="F152" s="180">
        <f t="shared" si="20"/>
        <v>16800</v>
      </c>
      <c r="G152" s="100">
        <f t="shared" si="19"/>
        <v>100</v>
      </c>
    </row>
    <row r="153" spans="1:7" ht="78.75">
      <c r="A153" s="164" t="s">
        <v>307</v>
      </c>
      <c r="B153" s="210" t="s">
        <v>274</v>
      </c>
      <c r="C153" s="198" t="s">
        <v>132</v>
      </c>
      <c r="D153" s="199"/>
      <c r="E153" s="159">
        <f t="shared" si="20"/>
        <v>16800</v>
      </c>
      <c r="F153" s="180">
        <f t="shared" si="20"/>
        <v>16800</v>
      </c>
      <c r="G153" s="100">
        <f t="shared" si="19"/>
        <v>100</v>
      </c>
    </row>
    <row r="154" spans="1:7" ht="31.5">
      <c r="A154" s="165" t="s">
        <v>311</v>
      </c>
      <c r="B154" s="210" t="s">
        <v>274</v>
      </c>
      <c r="C154" s="198" t="s">
        <v>5</v>
      </c>
      <c r="D154" s="199"/>
      <c r="E154" s="159">
        <f t="shared" si="20"/>
        <v>16800</v>
      </c>
      <c r="F154" s="138">
        <f t="shared" si="20"/>
        <v>16800</v>
      </c>
      <c r="G154" s="100">
        <f t="shared" si="19"/>
        <v>100</v>
      </c>
    </row>
    <row r="155" spans="1:7" ht="15.75">
      <c r="A155" s="115" t="s">
        <v>305</v>
      </c>
      <c r="B155" s="210" t="s">
        <v>274</v>
      </c>
      <c r="C155" s="198">
        <v>120</v>
      </c>
      <c r="D155" s="199" t="s">
        <v>306</v>
      </c>
      <c r="E155" s="159">
        <f t="shared" si="20"/>
        <v>16800</v>
      </c>
      <c r="F155" s="187">
        <f t="shared" si="20"/>
        <v>16800</v>
      </c>
      <c r="G155" s="100">
        <f t="shared" si="19"/>
        <v>100</v>
      </c>
    </row>
    <row r="156" spans="1:7" ht="63">
      <c r="A156" s="115" t="s">
        <v>15</v>
      </c>
      <c r="B156" s="210" t="s">
        <v>274</v>
      </c>
      <c r="C156" s="198">
        <v>120</v>
      </c>
      <c r="D156" s="199" t="s">
        <v>98</v>
      </c>
      <c r="E156" s="159">
        <v>16800</v>
      </c>
      <c r="F156" s="187">
        <f>Вед!H22</f>
        <v>16800</v>
      </c>
      <c r="G156" s="100">
        <f t="shared" si="19"/>
        <v>100</v>
      </c>
    </row>
    <row r="157" spans="1:7" ht="126">
      <c r="A157" s="177" t="s">
        <v>226</v>
      </c>
      <c r="B157" s="216" t="s">
        <v>273</v>
      </c>
      <c r="C157" s="216"/>
      <c r="D157" s="216" t="s">
        <v>114</v>
      </c>
      <c r="E157" s="240">
        <f aca="true" t="shared" si="21" ref="E157:F160">E158</f>
        <v>58086.7</v>
      </c>
      <c r="F157" s="187">
        <f t="shared" si="21"/>
        <v>58086.7</v>
      </c>
      <c r="G157" s="100">
        <f t="shared" si="19"/>
        <v>100</v>
      </c>
    </row>
    <row r="158" spans="1:7" ht="78.75">
      <c r="A158" s="124" t="s">
        <v>307</v>
      </c>
      <c r="B158" s="216" t="s">
        <v>273</v>
      </c>
      <c r="C158" s="216" t="s">
        <v>132</v>
      </c>
      <c r="D158" s="216" t="s">
        <v>114</v>
      </c>
      <c r="E158" s="240">
        <f t="shared" si="21"/>
        <v>58086.7</v>
      </c>
      <c r="F158" s="187">
        <f t="shared" si="21"/>
        <v>58086.7</v>
      </c>
      <c r="G158" s="100">
        <f t="shared" si="19"/>
        <v>100</v>
      </c>
    </row>
    <row r="159" spans="1:7" ht="47.25">
      <c r="A159" s="124" t="s">
        <v>308</v>
      </c>
      <c r="B159" s="216" t="s">
        <v>273</v>
      </c>
      <c r="C159" s="216" t="s">
        <v>5</v>
      </c>
      <c r="D159" s="216"/>
      <c r="E159" s="240">
        <f t="shared" si="21"/>
        <v>58086.7</v>
      </c>
      <c r="F159" s="186">
        <f t="shared" si="21"/>
        <v>58086.7</v>
      </c>
      <c r="G159" s="100">
        <f t="shared" si="19"/>
        <v>100</v>
      </c>
    </row>
    <row r="160" spans="1:7" ht="15.75">
      <c r="A160" s="217" t="s">
        <v>65</v>
      </c>
      <c r="B160" s="216" t="s">
        <v>273</v>
      </c>
      <c r="C160" s="216" t="s">
        <v>5</v>
      </c>
      <c r="D160" s="216" t="s">
        <v>266</v>
      </c>
      <c r="E160" s="240">
        <f t="shared" si="21"/>
        <v>58086.7</v>
      </c>
      <c r="F160" s="159">
        <f t="shared" si="21"/>
        <v>58086.7</v>
      </c>
      <c r="G160" s="142">
        <f t="shared" si="19"/>
        <v>100</v>
      </c>
    </row>
    <row r="161" spans="1:7" ht="15.75">
      <c r="A161" s="115" t="s">
        <v>66</v>
      </c>
      <c r="B161" s="216" t="s">
        <v>273</v>
      </c>
      <c r="C161" s="218" t="s">
        <v>5</v>
      </c>
      <c r="D161" s="218" t="s">
        <v>113</v>
      </c>
      <c r="E161" s="241">
        <f>Вед!G85</f>
        <v>58086.7</v>
      </c>
      <c r="F161" s="180">
        <f>E161</f>
        <v>58086.7</v>
      </c>
      <c r="G161" s="100">
        <f t="shared" si="19"/>
        <v>100</v>
      </c>
    </row>
    <row r="162" spans="1:7" ht="31.5">
      <c r="A162" s="114" t="s">
        <v>118</v>
      </c>
      <c r="B162" s="219" t="s">
        <v>275</v>
      </c>
      <c r="C162" s="196"/>
      <c r="D162" s="197"/>
      <c r="E162" s="158">
        <f>E163+E173+E178+E183+E188+E193</f>
        <v>783367</v>
      </c>
      <c r="F162" s="158">
        <f>F163+F173+F178+F183+F188+F193</f>
        <v>773367</v>
      </c>
      <c r="G162" s="100">
        <f t="shared" si="19"/>
        <v>98.72345911941657</v>
      </c>
    </row>
    <row r="163" spans="1:7" ht="47.25">
      <c r="A163" s="128" t="s">
        <v>110</v>
      </c>
      <c r="B163" s="204">
        <v>9010080000</v>
      </c>
      <c r="C163" s="198"/>
      <c r="D163" s="199"/>
      <c r="E163" s="159">
        <v>10000</v>
      </c>
      <c r="F163" s="226"/>
      <c r="G163" s="100">
        <f t="shared" si="19"/>
        <v>0</v>
      </c>
    </row>
    <row r="164" spans="1:7" ht="15.75">
      <c r="A164" s="127" t="s">
        <v>314</v>
      </c>
      <c r="B164" s="204">
        <v>9010080000</v>
      </c>
      <c r="C164" s="198">
        <v>800</v>
      </c>
      <c r="D164" s="199"/>
      <c r="E164" s="159">
        <v>10000</v>
      </c>
      <c r="F164" s="226"/>
      <c r="G164" s="100">
        <f t="shared" si="19"/>
        <v>0</v>
      </c>
    </row>
    <row r="165" spans="1:7" ht="15.75">
      <c r="A165" s="132" t="s">
        <v>111</v>
      </c>
      <c r="B165" s="204">
        <v>9010080000</v>
      </c>
      <c r="C165" s="198">
        <v>870</v>
      </c>
      <c r="D165" s="201"/>
      <c r="E165" s="159">
        <v>10000</v>
      </c>
      <c r="F165" s="226"/>
      <c r="G165" s="100">
        <f t="shared" si="19"/>
        <v>0</v>
      </c>
    </row>
    <row r="166" spans="1:7" ht="15.75">
      <c r="A166" s="115" t="s">
        <v>305</v>
      </c>
      <c r="B166" s="204">
        <v>9010080000</v>
      </c>
      <c r="C166" s="198">
        <v>870</v>
      </c>
      <c r="D166" s="201" t="s">
        <v>306</v>
      </c>
      <c r="E166" s="159">
        <v>10000</v>
      </c>
      <c r="F166" s="188"/>
      <c r="G166" s="100">
        <f t="shared" si="19"/>
        <v>0</v>
      </c>
    </row>
    <row r="167" spans="1:7" ht="15.75">
      <c r="A167" s="115" t="s">
        <v>13</v>
      </c>
      <c r="B167" s="204">
        <v>9010080000</v>
      </c>
      <c r="C167" s="198">
        <v>870</v>
      </c>
      <c r="D167" s="201" t="s">
        <v>109</v>
      </c>
      <c r="E167" s="159">
        <v>10000</v>
      </c>
      <c r="F167" s="188"/>
      <c r="G167" s="100">
        <f t="shared" si="19"/>
        <v>0</v>
      </c>
    </row>
    <row r="168" spans="1:7" ht="47.25" hidden="1">
      <c r="A168" s="172" t="s">
        <v>322</v>
      </c>
      <c r="B168" s="173" t="s">
        <v>297</v>
      </c>
      <c r="C168" s="173"/>
      <c r="D168" s="173"/>
      <c r="E168" s="174"/>
      <c r="F168" s="188">
        <f>F169</f>
        <v>0</v>
      </c>
      <c r="G168" s="100" t="e">
        <f t="shared" si="19"/>
        <v>#DIV/0!</v>
      </c>
    </row>
    <row r="169" spans="1:7" ht="31.5" hidden="1">
      <c r="A169" s="172" t="s">
        <v>323</v>
      </c>
      <c r="B169" s="173" t="s">
        <v>297</v>
      </c>
      <c r="C169" s="173" t="s">
        <v>315</v>
      </c>
      <c r="D169" s="173"/>
      <c r="E169" s="174"/>
      <c r="F169" s="188">
        <f>F170</f>
        <v>0</v>
      </c>
      <c r="G169" s="100" t="e">
        <f t="shared" si="19"/>
        <v>#DIV/0!</v>
      </c>
    </row>
    <row r="170" spans="1:7" ht="15.75" hidden="1">
      <c r="A170" s="172" t="s">
        <v>293</v>
      </c>
      <c r="B170" s="173" t="s">
        <v>297</v>
      </c>
      <c r="C170" s="173" t="s">
        <v>298</v>
      </c>
      <c r="D170" s="173"/>
      <c r="E170" s="174"/>
      <c r="F170" s="188">
        <f>F171</f>
        <v>0</v>
      </c>
      <c r="G170" s="100" t="e">
        <f t="shared" si="19"/>
        <v>#DIV/0!</v>
      </c>
    </row>
    <row r="171" spans="1:7" ht="15.75" hidden="1">
      <c r="A171" s="115" t="s">
        <v>305</v>
      </c>
      <c r="B171" s="173" t="s">
        <v>297</v>
      </c>
      <c r="C171" s="173" t="s">
        <v>298</v>
      </c>
      <c r="D171" s="173" t="s">
        <v>306</v>
      </c>
      <c r="E171" s="174"/>
      <c r="F171" s="138">
        <f>F172</f>
        <v>0</v>
      </c>
      <c r="G171" s="100" t="e">
        <f t="shared" si="19"/>
        <v>#DIV/0!</v>
      </c>
    </row>
    <row r="172" spans="1:7" ht="47.25" hidden="1">
      <c r="A172" s="172" t="s">
        <v>321</v>
      </c>
      <c r="B172" s="173" t="s">
        <v>297</v>
      </c>
      <c r="C172" s="173" t="s">
        <v>298</v>
      </c>
      <c r="D172" s="173" t="s">
        <v>294</v>
      </c>
      <c r="E172" s="174"/>
      <c r="F172" s="138">
        <f>Вед!H66</f>
        <v>0</v>
      </c>
      <c r="G172" s="100" t="e">
        <f t="shared" si="19"/>
        <v>#DIV/0!</v>
      </c>
    </row>
    <row r="173" spans="1:7" ht="31.5">
      <c r="A173" s="128" t="s">
        <v>112</v>
      </c>
      <c r="B173" s="198">
        <v>9090000000</v>
      </c>
      <c r="C173" s="198" t="s">
        <v>114</v>
      </c>
      <c r="D173" s="199"/>
      <c r="E173" s="159">
        <f>E174</f>
        <v>24000</v>
      </c>
      <c r="F173" s="138">
        <f>F174</f>
        <v>24000</v>
      </c>
      <c r="G173" s="100">
        <f t="shared" si="19"/>
        <v>100</v>
      </c>
    </row>
    <row r="174" spans="1:7" ht="47.25">
      <c r="A174" s="127" t="s">
        <v>337</v>
      </c>
      <c r="B174" s="204">
        <v>9090080000</v>
      </c>
      <c r="C174" s="198" t="s">
        <v>338</v>
      </c>
      <c r="D174" s="199"/>
      <c r="E174" s="159">
        <v>24000</v>
      </c>
      <c r="F174" s="138">
        <v>24000</v>
      </c>
      <c r="G174" s="100">
        <f t="shared" si="19"/>
        <v>100</v>
      </c>
    </row>
    <row r="175" spans="1:7" ht="47.25">
      <c r="A175" s="132" t="s">
        <v>339</v>
      </c>
      <c r="B175" s="204">
        <v>9090080000</v>
      </c>
      <c r="C175" s="198">
        <v>310</v>
      </c>
      <c r="D175" s="199"/>
      <c r="E175" s="159">
        <v>24000</v>
      </c>
      <c r="F175" s="138">
        <v>24000</v>
      </c>
      <c r="G175" s="100">
        <f t="shared" si="19"/>
        <v>100</v>
      </c>
    </row>
    <row r="176" spans="1:7" ht="15.75">
      <c r="A176" s="200" t="s">
        <v>46</v>
      </c>
      <c r="B176" s="204">
        <v>9090080000</v>
      </c>
      <c r="C176" s="198">
        <v>310</v>
      </c>
      <c r="D176" s="199" t="s">
        <v>276</v>
      </c>
      <c r="E176" s="159">
        <v>24000</v>
      </c>
      <c r="F176" s="138">
        <f>F177</f>
        <v>24000</v>
      </c>
      <c r="G176" s="100">
        <f t="shared" si="19"/>
        <v>100</v>
      </c>
    </row>
    <row r="177" spans="1:7" ht="15.75">
      <c r="A177" s="115" t="s">
        <v>34</v>
      </c>
      <c r="B177" s="204">
        <v>9090080000</v>
      </c>
      <c r="C177" s="198">
        <v>310</v>
      </c>
      <c r="D177" s="199" t="s">
        <v>105</v>
      </c>
      <c r="E177" s="159">
        <v>24000</v>
      </c>
      <c r="F177" s="138">
        <f>E177</f>
        <v>24000</v>
      </c>
      <c r="G177" s="100">
        <f t="shared" si="19"/>
        <v>100</v>
      </c>
    </row>
    <row r="178" spans="1:7" ht="283.5">
      <c r="A178" s="220" t="s">
        <v>222</v>
      </c>
      <c r="B178" s="204" t="s">
        <v>277</v>
      </c>
      <c r="C178" s="198"/>
      <c r="D178" s="199"/>
      <c r="E178" s="159">
        <f aca="true" t="shared" si="22" ref="E178:F181">E179</f>
        <v>4540</v>
      </c>
      <c r="F178" s="159">
        <f t="shared" si="22"/>
        <v>4540</v>
      </c>
      <c r="G178" s="100">
        <f t="shared" si="19"/>
        <v>100</v>
      </c>
    </row>
    <row r="179" spans="1:7" ht="15.75">
      <c r="A179" s="200" t="s">
        <v>350</v>
      </c>
      <c r="B179" s="204" t="s">
        <v>277</v>
      </c>
      <c r="C179" s="198">
        <v>500</v>
      </c>
      <c r="D179" s="199"/>
      <c r="E179" s="159">
        <f t="shared" si="22"/>
        <v>4540</v>
      </c>
      <c r="F179" s="159">
        <f t="shared" si="22"/>
        <v>4540</v>
      </c>
      <c r="G179" s="100">
        <f t="shared" si="19"/>
        <v>100</v>
      </c>
    </row>
    <row r="180" spans="1:7" ht="15.75">
      <c r="A180" s="200" t="s">
        <v>16</v>
      </c>
      <c r="B180" s="204" t="s">
        <v>277</v>
      </c>
      <c r="C180" s="198">
        <v>540</v>
      </c>
      <c r="D180" s="199"/>
      <c r="E180" s="159">
        <f t="shared" si="22"/>
        <v>4540</v>
      </c>
      <c r="F180" s="159">
        <f t="shared" si="22"/>
        <v>4540</v>
      </c>
      <c r="G180" s="100">
        <f t="shared" si="19"/>
        <v>100</v>
      </c>
    </row>
    <row r="181" spans="1:7" ht="15.75">
      <c r="A181" s="115" t="s">
        <v>305</v>
      </c>
      <c r="B181" s="204" t="s">
        <v>277</v>
      </c>
      <c r="C181" s="198">
        <v>540</v>
      </c>
      <c r="D181" s="199" t="s">
        <v>306</v>
      </c>
      <c r="E181" s="159">
        <f t="shared" si="22"/>
        <v>4540</v>
      </c>
      <c r="F181" s="159">
        <f t="shared" si="22"/>
        <v>4540</v>
      </c>
      <c r="G181" s="100">
        <f aca="true" t="shared" si="23" ref="G181:G197">F181/E181*100</f>
        <v>100</v>
      </c>
    </row>
    <row r="182" spans="1:7" ht="63">
      <c r="A182" s="115" t="s">
        <v>80</v>
      </c>
      <c r="B182" s="204" t="s">
        <v>277</v>
      </c>
      <c r="C182" s="198">
        <v>540</v>
      </c>
      <c r="D182" s="199" t="s">
        <v>101</v>
      </c>
      <c r="E182" s="159">
        <f>Вед!G56</f>
        <v>4540</v>
      </c>
      <c r="F182" s="159">
        <f>Вед!H56</f>
        <v>4540</v>
      </c>
      <c r="G182" s="100">
        <f t="shared" si="23"/>
        <v>100</v>
      </c>
    </row>
    <row r="183" spans="1:7" ht="63">
      <c r="A183" s="115" t="s">
        <v>332</v>
      </c>
      <c r="B183" s="204" t="s">
        <v>333</v>
      </c>
      <c r="C183" s="198" t="s">
        <v>114</v>
      </c>
      <c r="D183" s="199"/>
      <c r="E183" s="159">
        <f aca="true" t="shared" si="24" ref="E183:F186">E184</f>
        <v>86805</v>
      </c>
      <c r="F183" s="159">
        <f t="shared" si="24"/>
        <v>86805</v>
      </c>
      <c r="G183" s="100">
        <f t="shared" si="23"/>
        <v>100</v>
      </c>
    </row>
    <row r="184" spans="1:7" ht="78.75">
      <c r="A184" s="127" t="s">
        <v>334</v>
      </c>
      <c r="B184" s="204" t="s">
        <v>333</v>
      </c>
      <c r="C184" s="198" t="s">
        <v>132</v>
      </c>
      <c r="D184" s="199"/>
      <c r="E184" s="159">
        <f t="shared" si="24"/>
        <v>86805</v>
      </c>
      <c r="F184" s="159">
        <f t="shared" si="24"/>
        <v>86805</v>
      </c>
      <c r="G184" s="100">
        <f t="shared" si="23"/>
        <v>100</v>
      </c>
    </row>
    <row r="185" spans="1:7" ht="47.25">
      <c r="A185" s="132" t="s">
        <v>335</v>
      </c>
      <c r="B185" s="204" t="s">
        <v>333</v>
      </c>
      <c r="C185" s="198">
        <v>110</v>
      </c>
      <c r="D185" s="199"/>
      <c r="E185" s="159">
        <f t="shared" si="24"/>
        <v>86805</v>
      </c>
      <c r="F185" s="159">
        <f t="shared" si="24"/>
        <v>86805</v>
      </c>
      <c r="G185" s="100">
        <f t="shared" si="23"/>
        <v>100</v>
      </c>
    </row>
    <row r="186" spans="1:7" ht="15.75">
      <c r="A186" s="200" t="s">
        <v>328</v>
      </c>
      <c r="B186" s="204" t="s">
        <v>333</v>
      </c>
      <c r="C186" s="198">
        <v>110</v>
      </c>
      <c r="D186" s="199" t="s">
        <v>329</v>
      </c>
      <c r="E186" s="159">
        <f t="shared" si="24"/>
        <v>86805</v>
      </c>
      <c r="F186" s="159">
        <f t="shared" si="24"/>
        <v>86805</v>
      </c>
      <c r="G186" s="100">
        <f t="shared" si="23"/>
        <v>100</v>
      </c>
    </row>
    <row r="187" spans="1:7" ht="15.75">
      <c r="A187" s="115" t="s">
        <v>351</v>
      </c>
      <c r="B187" s="204" t="s">
        <v>333</v>
      </c>
      <c r="C187" s="198">
        <v>110</v>
      </c>
      <c r="D187" s="199" t="s">
        <v>331</v>
      </c>
      <c r="E187" s="159">
        <f>Вед!G152</f>
        <v>86805</v>
      </c>
      <c r="F187" s="159">
        <f>Вед!H152</f>
        <v>86805</v>
      </c>
      <c r="G187" s="100">
        <f t="shared" si="23"/>
        <v>100</v>
      </c>
    </row>
    <row r="188" spans="1:7" ht="78.75">
      <c r="A188" s="160" t="s">
        <v>223</v>
      </c>
      <c r="B188" s="204" t="s">
        <v>278</v>
      </c>
      <c r="C188" s="198"/>
      <c r="D188" s="199"/>
      <c r="E188" s="159">
        <f aca="true" t="shared" si="25" ref="E188:F191">E189</f>
        <v>657366</v>
      </c>
      <c r="F188" s="159">
        <f t="shared" si="25"/>
        <v>657366</v>
      </c>
      <c r="G188" s="100">
        <f t="shared" si="23"/>
        <v>100</v>
      </c>
    </row>
    <row r="189" spans="1:7" ht="15.75">
      <c r="A189" s="200" t="s">
        <v>350</v>
      </c>
      <c r="B189" s="204" t="s">
        <v>278</v>
      </c>
      <c r="C189" s="198">
        <v>500</v>
      </c>
      <c r="D189" s="199"/>
      <c r="E189" s="159">
        <f t="shared" si="25"/>
        <v>657366</v>
      </c>
      <c r="F189" s="159">
        <f t="shared" si="25"/>
        <v>657366</v>
      </c>
      <c r="G189" s="100">
        <f t="shared" si="23"/>
        <v>100</v>
      </c>
    </row>
    <row r="190" spans="1:7" ht="15.75">
      <c r="A190" s="200" t="s">
        <v>16</v>
      </c>
      <c r="B190" s="204" t="s">
        <v>278</v>
      </c>
      <c r="C190" s="198">
        <v>540</v>
      </c>
      <c r="D190" s="199"/>
      <c r="E190" s="159">
        <f t="shared" si="25"/>
        <v>657366</v>
      </c>
      <c r="F190" s="159">
        <f t="shared" si="25"/>
        <v>657366</v>
      </c>
      <c r="G190" s="100">
        <f t="shared" si="23"/>
        <v>100</v>
      </c>
    </row>
    <row r="191" spans="1:7" ht="15.75">
      <c r="A191" s="115" t="s">
        <v>305</v>
      </c>
      <c r="B191" s="204" t="s">
        <v>278</v>
      </c>
      <c r="C191" s="198">
        <v>540</v>
      </c>
      <c r="D191" s="199" t="s">
        <v>306</v>
      </c>
      <c r="E191" s="159">
        <f t="shared" si="25"/>
        <v>657366</v>
      </c>
      <c r="F191" s="159">
        <f t="shared" si="25"/>
        <v>657366</v>
      </c>
      <c r="G191" s="152">
        <f t="shared" si="23"/>
        <v>100</v>
      </c>
    </row>
    <row r="192" spans="1:7" ht="47.25">
      <c r="A192" s="115" t="s">
        <v>352</v>
      </c>
      <c r="B192" s="204" t="s">
        <v>278</v>
      </c>
      <c r="C192" s="198">
        <v>540</v>
      </c>
      <c r="D192" s="201" t="s">
        <v>101</v>
      </c>
      <c r="E192" s="159">
        <f>Вед!G59</f>
        <v>657366</v>
      </c>
      <c r="F192" s="159">
        <f>Вед!H59</f>
        <v>657366</v>
      </c>
      <c r="G192" s="152">
        <f t="shared" si="23"/>
        <v>100</v>
      </c>
    </row>
    <row r="193" spans="1:7" ht="94.5">
      <c r="A193" s="160" t="s">
        <v>367</v>
      </c>
      <c r="B193" s="204" t="s">
        <v>368</v>
      </c>
      <c r="C193" s="198"/>
      <c r="D193" s="199"/>
      <c r="E193" s="159">
        <f>E194</f>
        <v>656</v>
      </c>
      <c r="F193" s="159">
        <f>F194</f>
        <v>656</v>
      </c>
      <c r="G193" s="152">
        <f t="shared" si="23"/>
        <v>100</v>
      </c>
    </row>
    <row r="194" spans="1:7" ht="15.75">
      <c r="A194" s="200" t="s">
        <v>350</v>
      </c>
      <c r="B194" s="204" t="s">
        <v>368</v>
      </c>
      <c r="C194" s="198">
        <v>500</v>
      </c>
      <c r="D194" s="199"/>
      <c r="E194" s="159">
        <f>E195</f>
        <v>656</v>
      </c>
      <c r="F194" s="159">
        <f>F195</f>
        <v>656</v>
      </c>
      <c r="G194" s="152">
        <f t="shared" si="23"/>
        <v>100</v>
      </c>
    </row>
    <row r="195" spans="1:7" ht="15.75">
      <c r="A195" s="200" t="s">
        <v>16</v>
      </c>
      <c r="B195" s="204" t="s">
        <v>368</v>
      </c>
      <c r="C195" s="198">
        <v>540</v>
      </c>
      <c r="D195" s="199"/>
      <c r="E195" s="159">
        <f>E196</f>
        <v>656</v>
      </c>
      <c r="F195" s="159">
        <f>F196</f>
        <v>656</v>
      </c>
      <c r="G195" s="152">
        <f t="shared" si="23"/>
        <v>100</v>
      </c>
    </row>
    <row r="196" spans="1:7" ht="15.75">
      <c r="A196" s="115" t="s">
        <v>305</v>
      </c>
      <c r="B196" s="204" t="s">
        <v>368</v>
      </c>
      <c r="C196" s="198">
        <v>540</v>
      </c>
      <c r="D196" s="199" t="s">
        <v>306</v>
      </c>
      <c r="E196" s="159">
        <f>E197</f>
        <v>656</v>
      </c>
      <c r="F196" s="159">
        <f>F197</f>
        <v>656</v>
      </c>
      <c r="G196" s="152">
        <f t="shared" si="23"/>
        <v>100</v>
      </c>
    </row>
    <row r="197" spans="1:7" ht="47.25">
      <c r="A197" s="115" t="s">
        <v>352</v>
      </c>
      <c r="B197" s="204" t="s">
        <v>368</v>
      </c>
      <c r="C197" s="198">
        <v>540</v>
      </c>
      <c r="D197" s="201" t="s">
        <v>101</v>
      </c>
      <c r="E197" s="159">
        <f>Вед!G62</f>
        <v>656</v>
      </c>
      <c r="F197" s="159">
        <f>Вед!H62</f>
        <v>656</v>
      </c>
      <c r="G197" s="242">
        <f t="shared" si="23"/>
        <v>100</v>
      </c>
    </row>
    <row r="198" spans="1:7" ht="63" hidden="1">
      <c r="A198" s="115" t="s">
        <v>327</v>
      </c>
      <c r="B198" s="204" t="s">
        <v>296</v>
      </c>
      <c r="C198" s="198"/>
      <c r="D198" s="199"/>
      <c r="E198" s="138">
        <f>E199</f>
        <v>0</v>
      </c>
      <c r="F198" s="100"/>
      <c r="G198" s="242" t="e">
        <f aca="true" t="shared" si="26" ref="G198:G204">F198/E198*100</f>
        <v>#DIV/0!</v>
      </c>
    </row>
    <row r="199" spans="1:7" ht="31.5" hidden="1">
      <c r="A199" s="127" t="s">
        <v>250</v>
      </c>
      <c r="B199" s="204" t="s">
        <v>296</v>
      </c>
      <c r="C199" s="198">
        <v>200</v>
      </c>
      <c r="D199" s="199"/>
      <c r="E199" s="138">
        <f>E200</f>
        <v>0</v>
      </c>
      <c r="F199" s="100"/>
      <c r="G199" s="242" t="e">
        <f t="shared" si="26"/>
        <v>#DIV/0!</v>
      </c>
    </row>
    <row r="200" spans="1:7" ht="47.25" hidden="1">
      <c r="A200" s="127" t="s">
        <v>251</v>
      </c>
      <c r="B200" s="204" t="s">
        <v>296</v>
      </c>
      <c r="C200" s="198">
        <v>240</v>
      </c>
      <c r="D200" s="199"/>
      <c r="E200" s="138">
        <f>E201</f>
        <v>0</v>
      </c>
      <c r="F200" s="100"/>
      <c r="G200" s="242" t="e">
        <f t="shared" si="26"/>
        <v>#DIV/0!</v>
      </c>
    </row>
    <row r="201" spans="1:7" ht="15.75" hidden="1">
      <c r="A201" s="115" t="s">
        <v>83</v>
      </c>
      <c r="B201" s="204" t="s">
        <v>296</v>
      </c>
      <c r="C201" s="198">
        <v>240</v>
      </c>
      <c r="D201" s="199" t="s">
        <v>252</v>
      </c>
      <c r="E201" s="138">
        <f>E202</f>
        <v>0</v>
      </c>
      <c r="F201" s="100"/>
      <c r="G201" s="242" t="e">
        <f t="shared" si="26"/>
        <v>#DIV/0!</v>
      </c>
    </row>
    <row r="202" spans="1:7" ht="15.75" hidden="1">
      <c r="A202" s="115" t="s">
        <v>326</v>
      </c>
      <c r="B202" s="204" t="s">
        <v>296</v>
      </c>
      <c r="C202" s="198">
        <v>240</v>
      </c>
      <c r="D202" s="199" t="s">
        <v>299</v>
      </c>
      <c r="E202" s="138"/>
      <c r="F202" s="100"/>
      <c r="G202" s="242" t="e">
        <f t="shared" si="26"/>
        <v>#DIV/0!</v>
      </c>
    </row>
    <row r="203" spans="1:7" ht="15.75">
      <c r="A203" s="221" t="s">
        <v>344</v>
      </c>
      <c r="B203" s="198"/>
      <c r="C203" s="198"/>
      <c r="D203" s="199"/>
      <c r="E203" s="138">
        <v>0</v>
      </c>
      <c r="F203" s="100"/>
      <c r="G203" s="242"/>
    </row>
    <row r="204" spans="1:7" ht="15.75">
      <c r="A204" s="222" t="s">
        <v>215</v>
      </c>
      <c r="B204" s="196" t="s">
        <v>114</v>
      </c>
      <c r="C204" s="196" t="s">
        <v>114</v>
      </c>
      <c r="D204" s="197" t="s">
        <v>114</v>
      </c>
      <c r="E204" s="149">
        <f>E10+E95+E162</f>
        <v>7821656.78</v>
      </c>
      <c r="F204" s="149">
        <f>F10+F95+F162</f>
        <v>7429210.96</v>
      </c>
      <c r="G204" s="242">
        <f t="shared" si="26"/>
        <v>94.98257426734084</v>
      </c>
    </row>
  </sheetData>
  <sheetProtection/>
  <mergeCells count="10">
    <mergeCell ref="A5:G5"/>
    <mergeCell ref="B7:D7"/>
    <mergeCell ref="E7:E8"/>
    <mergeCell ref="F7:F8"/>
    <mergeCell ref="G7:G8"/>
    <mergeCell ref="A1:F1"/>
    <mergeCell ref="A2:F2"/>
    <mergeCell ref="A3:F3"/>
    <mergeCell ref="A7:A8"/>
    <mergeCell ref="F6:G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14" sqref="B14:B15"/>
    </sheetView>
  </sheetViews>
  <sheetFormatPr defaultColWidth="9.00390625" defaultRowHeight="12.75"/>
  <cols>
    <col min="1" max="1" width="50.25390625" style="0" customWidth="1"/>
    <col min="2" max="2" width="15.75390625" style="0" customWidth="1"/>
    <col min="6" max="6" width="9.75390625" style="0" customWidth="1"/>
  </cols>
  <sheetData>
    <row r="1" spans="1:4" s="1" customFormat="1" ht="65.25" customHeight="1">
      <c r="A1" s="307" t="e">
        <f>"Приложение №"&amp;Н1окл&amp;" к решению
Богучанского районного Совета депутатов
от "&amp;Р1дата&amp;" №"&amp;Р1номер</f>
        <v>#REF!</v>
      </c>
      <c r="B1" s="307"/>
      <c r="C1" s="307"/>
      <c r="D1" s="307"/>
    </row>
    <row r="2" spans="1:4" s="66" customFormat="1" ht="136.5" customHeight="1">
      <c r="A2" s="279" t="s">
        <v>130</v>
      </c>
      <c r="B2" s="279"/>
      <c r="C2" s="279"/>
      <c r="D2" s="279"/>
    </row>
    <row r="3" spans="2:4" s="1" customFormat="1" ht="12.75">
      <c r="B3" s="2"/>
      <c r="C3" s="308" t="s">
        <v>17</v>
      </c>
      <c r="D3" s="308"/>
    </row>
    <row r="4" spans="1:6" s="41" customFormat="1" ht="38.25">
      <c r="A4" s="40" t="s">
        <v>3</v>
      </c>
      <c r="B4" s="7" t="s">
        <v>128</v>
      </c>
      <c r="C4" s="4" t="s">
        <v>124</v>
      </c>
      <c r="D4" s="4" t="s">
        <v>125</v>
      </c>
      <c r="F4" s="44" t="s">
        <v>123</v>
      </c>
    </row>
    <row r="5" spans="1:7" s="41" customFormat="1" ht="15">
      <c r="A5" s="42" t="s">
        <v>18</v>
      </c>
      <c r="B5" s="43" t="e">
        <f>SUM(B6:B17)</f>
        <v>#REF!</v>
      </c>
      <c r="C5" s="43" t="e">
        <f>SUM(C6:C17)</f>
        <v>#REF!</v>
      </c>
      <c r="D5" s="46" t="e">
        <f>C5/B5*100</f>
        <v>#REF!</v>
      </c>
      <c r="F5" s="45" t="e">
        <f>SUMIF(кбк,"???????"&amp;F4&amp;"540"&amp;"*",сумма15)-B5</f>
        <v>#REF!</v>
      </c>
      <c r="G5" s="41" t="s">
        <v>126</v>
      </c>
    </row>
    <row r="6" spans="1:7" s="41" customFormat="1" ht="14.25">
      <c r="A6" s="5" t="s">
        <v>11</v>
      </c>
      <c r="B6" s="33" t="e">
        <f aca="true" t="shared" si="0" ref="B6:B17">SUMIF(кбк,"???????"&amp;$F$4&amp;"540"&amp;A6,сумма15)</f>
        <v>#REF!</v>
      </c>
      <c r="C6" s="33" t="e">
        <f aca="true" t="shared" si="1" ref="C6:C17">SUMIF(кбк,"???????"&amp;$F$4&amp;"540"&amp;A6,исп2014)</f>
        <v>#REF!</v>
      </c>
      <c r="D6" s="47" t="e">
        <f aca="true" t="shared" si="2" ref="D6:D17">C6/B6*100</f>
        <v>#REF!</v>
      </c>
      <c r="F6" s="45" t="e">
        <f>SUMIF(кбк,"???????"&amp;F4&amp;"540"&amp;"*",исп2014)-C5</f>
        <v>#REF!</v>
      </c>
      <c r="G6" s="41" t="s">
        <v>127</v>
      </c>
    </row>
    <row r="7" spans="1:4" s="41" customFormat="1" ht="14.25">
      <c r="A7" s="5" t="s">
        <v>21</v>
      </c>
      <c r="B7" s="33" t="e">
        <f t="shared" si="0"/>
        <v>#REF!</v>
      </c>
      <c r="C7" s="33" t="e">
        <f t="shared" si="1"/>
        <v>#REF!</v>
      </c>
      <c r="D7" s="47" t="e">
        <f t="shared" si="2"/>
        <v>#REF!</v>
      </c>
    </row>
    <row r="8" spans="1:4" s="41" customFormat="1" ht="14.25">
      <c r="A8" s="5" t="s">
        <v>12</v>
      </c>
      <c r="B8" s="33" t="e">
        <f t="shared" si="0"/>
        <v>#REF!</v>
      </c>
      <c r="C8" s="33" t="e">
        <f t="shared" si="1"/>
        <v>#REF!</v>
      </c>
      <c r="D8" s="47" t="e">
        <f t="shared" si="2"/>
        <v>#REF!</v>
      </c>
    </row>
    <row r="9" spans="1:4" s="41" customFormat="1" ht="14.25">
      <c r="A9" s="5" t="s">
        <v>77</v>
      </c>
      <c r="B9" s="33" t="e">
        <f t="shared" si="0"/>
        <v>#REF!</v>
      </c>
      <c r="C9" s="33" t="e">
        <f t="shared" si="1"/>
        <v>#REF!</v>
      </c>
      <c r="D9" s="47" t="e">
        <f t="shared" si="2"/>
        <v>#REF!</v>
      </c>
    </row>
    <row r="10" spans="1:4" s="41" customFormat="1" ht="14.25">
      <c r="A10" s="8" t="s">
        <v>22</v>
      </c>
      <c r="B10" s="33" t="e">
        <f t="shared" si="0"/>
        <v>#REF!</v>
      </c>
      <c r="C10" s="33" t="e">
        <f t="shared" si="1"/>
        <v>#REF!</v>
      </c>
      <c r="D10" s="47" t="e">
        <f t="shared" si="2"/>
        <v>#REF!</v>
      </c>
    </row>
    <row r="11" spans="1:4" s="41" customFormat="1" ht="14.25">
      <c r="A11" s="5" t="s">
        <v>44</v>
      </c>
      <c r="B11" s="33" t="e">
        <f t="shared" si="0"/>
        <v>#REF!</v>
      </c>
      <c r="C11" s="33" t="e">
        <f t="shared" si="1"/>
        <v>#REF!</v>
      </c>
      <c r="D11" s="47" t="e">
        <f t="shared" si="2"/>
        <v>#REF!</v>
      </c>
    </row>
    <row r="12" spans="1:4" s="41" customFormat="1" ht="14.25">
      <c r="A12" s="5" t="s">
        <v>23</v>
      </c>
      <c r="B12" s="33" t="e">
        <f t="shared" si="0"/>
        <v>#REF!</v>
      </c>
      <c r="C12" s="33" t="e">
        <f t="shared" si="1"/>
        <v>#REF!</v>
      </c>
      <c r="D12" s="47" t="e">
        <f t="shared" si="2"/>
        <v>#REF!</v>
      </c>
    </row>
    <row r="13" spans="1:4" s="41" customFormat="1" ht="14.25">
      <c r="A13" s="5" t="s">
        <v>54</v>
      </c>
      <c r="B13" s="33" t="e">
        <f t="shared" si="0"/>
        <v>#REF!</v>
      </c>
      <c r="C13" s="33" t="e">
        <f t="shared" si="1"/>
        <v>#REF!</v>
      </c>
      <c r="D13" s="47" t="e">
        <f t="shared" si="2"/>
        <v>#REF!</v>
      </c>
    </row>
    <row r="14" spans="1:4" s="41" customFormat="1" ht="14.25">
      <c r="A14" s="5" t="s">
        <v>24</v>
      </c>
      <c r="B14" s="33" t="e">
        <f t="shared" si="0"/>
        <v>#REF!</v>
      </c>
      <c r="C14" s="33" t="e">
        <f t="shared" si="1"/>
        <v>#REF!</v>
      </c>
      <c r="D14" s="47" t="e">
        <f t="shared" si="2"/>
        <v>#REF!</v>
      </c>
    </row>
    <row r="15" spans="1:4" ht="14.25">
      <c r="A15" s="5" t="s">
        <v>25</v>
      </c>
      <c r="B15" s="33" t="e">
        <f t="shared" si="0"/>
        <v>#REF!</v>
      </c>
      <c r="C15" s="33" t="e">
        <f t="shared" si="1"/>
        <v>#REF!</v>
      </c>
      <c r="D15" s="47" t="e">
        <f t="shared" si="2"/>
        <v>#REF!</v>
      </c>
    </row>
    <row r="16" spans="1:4" ht="14.25">
      <c r="A16" s="5" t="s">
        <v>45</v>
      </c>
      <c r="B16" s="33" t="e">
        <f t="shared" si="0"/>
        <v>#REF!</v>
      </c>
      <c r="C16" s="33" t="e">
        <f t="shared" si="1"/>
        <v>#REF!</v>
      </c>
      <c r="D16" s="47" t="e">
        <f t="shared" si="2"/>
        <v>#REF!</v>
      </c>
    </row>
    <row r="17" spans="1:4" ht="14.25">
      <c r="A17" s="5" t="s">
        <v>26</v>
      </c>
      <c r="B17" s="33" t="e">
        <f t="shared" si="0"/>
        <v>#REF!</v>
      </c>
      <c r="C17" s="33" t="e">
        <f t="shared" si="1"/>
        <v>#REF!</v>
      </c>
      <c r="D17" s="47" t="e">
        <f t="shared" si="2"/>
        <v>#REF!</v>
      </c>
    </row>
  </sheetData>
  <sheetProtection/>
  <mergeCells count="3">
    <mergeCell ref="A2:D2"/>
    <mergeCell ref="A1:D1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Adminn</dc:creator>
  <cp:keywords/>
  <dc:description/>
  <cp:lastModifiedBy>Userbel</cp:lastModifiedBy>
  <cp:lastPrinted>2021-04-14T02:40:01Z</cp:lastPrinted>
  <dcterms:created xsi:type="dcterms:W3CDTF">2009-03-19T02:39:24Z</dcterms:created>
  <dcterms:modified xsi:type="dcterms:W3CDTF">2022-02-04T09:24:13Z</dcterms:modified>
  <cp:category/>
  <cp:version/>
  <cp:contentType/>
  <cp:contentStatus/>
</cp:coreProperties>
</file>