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040" activeTab="1"/>
  </bookViews>
  <sheets>
    <sheet name="прил№1" sheetId="1" r:id="rId1"/>
    <sheet name="прил№2" sheetId="2" r:id="rId2"/>
    <sheet name="пр№3" sheetId="3" r:id="rId3"/>
    <sheet name="пр№4" sheetId="4" r:id="rId4"/>
    <sheet name="пр№5" sheetId="5" r:id="rId5"/>
    <sheet name="пр№6" sheetId="6" r:id="rId6"/>
    <sheet name="верх.предел" sheetId="7" r:id="rId7"/>
    <sheet name="Лист1" sheetId="8" r:id="rId8"/>
  </sheets>
  <externalReferences>
    <externalReference r:id="rId11"/>
  </externalReferences>
  <definedNames>
    <definedName name="OLE_LINK1" localSheetId="1">'прил№2'!#REF!</definedName>
    <definedName name="_xlnm.Print_Titles" localSheetId="0">'прил№1'!$12:$14</definedName>
    <definedName name="_xlnm.Print_Area" localSheetId="3">'пр№4'!$A$1:$I$187</definedName>
    <definedName name="_xlnm.Print_Area" localSheetId="5">'пр№6'!$A$1:$E$18</definedName>
    <definedName name="_xlnm.Print_Area" localSheetId="0">'прил№1'!$A$1:$F$25</definedName>
    <definedName name="_xlnm.Print_Area" localSheetId="1">'прил№2'!$A$1:$M$73</definedName>
  </definedNames>
  <calcPr fullCalcOnLoad="1" refMode="R1C1"/>
</workbook>
</file>

<file path=xl/sharedStrings.xml><?xml version="1.0" encoding="utf-8"?>
<sst xmlns="http://schemas.openxmlformats.org/spreadsheetml/2006/main" count="1823" uniqueCount="395">
  <si>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</si>
  <si>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</si>
  <si>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</si>
  <si>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</si>
  <si>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</si>
  <si>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</si>
  <si>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</si>
  <si>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</si>
  <si>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</si>
  <si>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</si>
  <si>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</si>
  <si>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</si>
  <si>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</si>
  <si>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>4</t>
  </si>
  <si>
    <t>5</t>
  </si>
  <si>
    <t>Сумма</t>
  </si>
  <si>
    <t>Государственные ценные бумаги, номинальная стоимость которых указана в валюте Российской Федерации</t>
  </si>
  <si>
    <t>Увеличение прочих остатков денежных средств бюджетов субъектов Российской Федерации</t>
  </si>
  <si>
    <t>Уменьшение прочих остатков денежных средств бюджетов субъектов Российской Федерации</t>
  </si>
  <si>
    <t>Приложение № 1 к Решению</t>
  </si>
  <si>
    <t>Белякинского сельского Совета</t>
  </si>
  <si>
    <t>903 01 05 00 00 00 0000 000</t>
  </si>
  <si>
    <t>903 01 05 00 00 00 0000 500</t>
  </si>
  <si>
    <t>903 01 05 02 00 00 0000 500</t>
  </si>
  <si>
    <t>903 01 05 02 01 00 0000 510</t>
  </si>
  <si>
    <t>903 01 05 02 01 10 0000 510</t>
  </si>
  <si>
    <t>903 01 00 00 00 00 0000 000</t>
  </si>
  <si>
    <t>903 01 05 00 00 00 0000 600</t>
  </si>
  <si>
    <t>903 01 05 02 00 00 0000 600</t>
  </si>
  <si>
    <t>903 01 05 02 01 00 0000 610</t>
  </si>
  <si>
    <t>903 01 05 02 01 10 0000 610</t>
  </si>
  <si>
    <t>6</t>
  </si>
  <si>
    <t>7</t>
  </si>
  <si>
    <t>8</t>
  </si>
  <si>
    <t>9</t>
  </si>
  <si>
    <t>10</t>
  </si>
  <si>
    <t>Код классификации доходов бюджета</t>
  </si>
  <si>
    <t>903</t>
  </si>
  <si>
    <t>11</t>
  </si>
  <si>
    <t>13</t>
  </si>
  <si>
    <t>15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</si>
  <si>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</si>
  <si>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</si>
  <si>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</si>
  <si>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</si>
  <si>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</si>
  <si>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</si>
  <si>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</si>
  <si>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000</t>
  </si>
  <si>
    <t>00</t>
  </si>
  <si>
    <t>0000</t>
  </si>
  <si>
    <t>НАЛОГОВЫЕ И НЕНАЛОГОВЫЕ ДОХОДЫ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</si>
  <si>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</si>
  <si>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</si>
  <si>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</si>
  <si>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</si>
  <si>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</si>
  <si>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</si>
  <si>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010</t>
  </si>
  <si>
    <t>100</t>
  </si>
  <si>
    <t>240</t>
  </si>
  <si>
    <t>06</t>
  </si>
  <si>
    <t>НАЛОГИ НА ИМУЩЕСТВО</t>
  </si>
  <si>
    <t>НАЛОГ НА ИМУЩЕСТВО ФИЗИЧЕСКИХ ЛИЦ</t>
  </si>
  <si>
    <t>030</t>
  </si>
  <si>
    <t>ДОХОДЫ ОТ ИСПОЛЬЗОВАНИЯ ИМУЩЕСТВА, НАХОДЯЩЕГОСЯ В ГОСУДАРСТВЕННОЙ И МУНИЦИПАЛЬНОЙ СОБСТВЕННОСТИ</t>
  </si>
  <si>
    <t>120</t>
  </si>
  <si>
    <t>995</t>
  </si>
  <si>
    <t>130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</si>
  <si>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</si>
  <si>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</si>
  <si>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001</t>
  </si>
  <si>
    <t>Иные межбюджетные трансферты</t>
  </si>
  <si>
    <t>999</t>
  </si>
  <si>
    <t>7514</t>
  </si>
  <si>
    <t>Всего</t>
  </si>
  <si>
    <t>(рублей)</t>
  </si>
  <si>
    <t>30</t>
  </si>
  <si>
    <t>35</t>
  </si>
  <si>
    <t>118</t>
  </si>
  <si>
    <t>40</t>
  </si>
  <si>
    <t>49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</si>
  <si>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</si>
  <si>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</si>
  <si>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043</t>
  </si>
  <si>
    <t>7412</t>
  </si>
  <si>
    <t>7508</t>
  </si>
  <si>
    <t>Приложение № 4 к  Решению</t>
  </si>
  <si>
    <t>08</t>
  </si>
  <si>
    <t>04</t>
  </si>
  <si>
    <t>020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</si>
  <si>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</si>
  <si>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</si>
  <si>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</t>
  </si>
  <si>
    <t>Земельный налог с организаций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</si>
  <si>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</si>
  <si>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</si>
  <si>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 xml:space="preserve">Государственная пошлина </t>
  </si>
  <si>
    <t>Доходы от оказания платных услуг (работ)</t>
  </si>
  <si>
    <t>Прочие доходы от оказания платных услуг (работ)</t>
  </si>
  <si>
    <t>990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</si>
  <si>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</si>
  <si>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150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</si>
  <si>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</si>
  <si>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</si>
  <si>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</si>
  <si>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</si>
  <si>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</si>
  <si>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024</t>
  </si>
  <si>
    <t>Белякинского сельского совета Депутатов</t>
  </si>
  <si>
    <t>от 15 сентября 2017г   № 15-19</t>
  </si>
  <si>
    <t>Белякинского сельского совета депутатов</t>
  </si>
  <si>
    <t>( рублей)</t>
  </si>
  <si>
    <t>№ п/п</t>
  </si>
  <si>
    <t>Наименование показателя бюджетной классификации</t>
  </si>
  <si>
    <t>Раздел-подраздел</t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</si>
  <si>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</si>
  <si>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</si>
  <si>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</si>
  <si>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</si>
  <si>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</si>
  <si>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</si>
  <si>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</si>
  <si>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</si>
  <si>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</si>
  <si>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</si>
  <si>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</si>
  <si>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</si>
  <si>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</si>
  <si>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</si>
  <si>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</si>
  <si>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</si>
  <si>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</si>
  <si>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</si>
  <si>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</si>
  <si>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</si>
  <si>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</si>
  <si>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</si>
  <si>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</si>
  <si>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</si>
  <si>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</si>
  <si>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</si>
  <si>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</si>
  <si>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</si>
  <si>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</si>
  <si>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</si>
  <si>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</si>
  <si>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</si>
  <si>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</si>
  <si>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</si>
  <si>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</si>
  <si>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</si>
  <si>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</si>
  <si>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</si>
  <si>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</si>
  <si>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</si>
  <si>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</si>
  <si>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</si>
  <si>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</si>
  <si>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</si>
  <si>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ФИЗИЧЕСКАЯ КУЛЬТУРА И СПОРТ</t>
  </si>
  <si>
    <t>1100</t>
  </si>
  <si>
    <t>Физическая культура</t>
  </si>
  <si>
    <t>1101</t>
  </si>
  <si>
    <t>Условно утвержденные расходы</t>
  </si>
  <si>
    <t>ВСЕГО</t>
  </si>
  <si>
    <t/>
  </si>
  <si>
    <t>Приложение № 2 к Решению</t>
  </si>
  <si>
    <t>Ведомственная структура расходов бюджета Белякинского сельсовета</t>
  </si>
  <si>
    <t>Наименование главных распорядителей и наименование показателей бюджетной классификации</t>
  </si>
  <si>
    <t>Код ведомства</t>
  </si>
  <si>
    <t>Целевая статья</t>
  </si>
  <si>
    <t>Вид расходов</t>
  </si>
  <si>
    <t>АДМИНИСТРАЦИЯ БЕЛЯКИНСКОГО СЕЛЬСОВЕТА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</si>
  <si>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</si>
  <si>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</si>
  <si>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8010060000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</si>
  <si>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</si>
  <si>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государственных (муниципальных) органов
  </t>
  </si>
  <si>
    <t>Оплата стоимости проезда в отпуск в соответствии с законодательством, высшего должностного лица муниципального образования в рамках непрограммных расходов органов местного самоуправления</t>
  </si>
  <si>
    <t>8010067000</t>
  </si>
  <si>
    <t>Непрограммные расходы на обеспечение деятельности органов местного самоуправления</t>
  </si>
  <si>
    <t>8000000000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</si>
  <si>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</si>
  <si>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8030000000</t>
  </si>
  <si>
    <t>8030060000</t>
  </si>
  <si>
    <t>Расходы на выплаты персоналу государственных (муниципальных) органов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</si>
  <si>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</si>
  <si>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Обеспечение деятельности местных администраций в рамках непрограммных расходов органов местного самоуправления</t>
  </si>
  <si>
    <t>8020000000</t>
  </si>
  <si>
    <t>Руководство и управление в сфере установленных функций в рамках непрограммных расходов органов местного самоуправления</t>
  </si>
  <si>
    <t>8020060000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</si>
  <si>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</si>
  <si>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</si>
  <si>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</si>
  <si>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</si>
  <si>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Уплата налогов, сборов и иных платежей</t>
  </si>
  <si>
    <t>850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</si>
  <si>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</si>
  <si>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8020061000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</si>
  <si>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</si>
  <si>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8020067000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</si>
  <si>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</si>
  <si>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802006Б000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</si>
  <si>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</si>
  <si>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802006Г000</t>
  </si>
  <si>
    <t>Расходы на приобретение основных средств в рамках непрограммных расходов органов местного самоуправления</t>
  </si>
  <si>
    <t>802006Ф000</t>
  </si>
  <si>
    <t>200</t>
  </si>
  <si>
    <t>Другие непрограммные расходы органов местного самоуправления</t>
  </si>
  <si>
    <t>9000000000</t>
  </si>
  <si>
    <t>Отдельные мероприятия в рамках непрограммных расходов органов местного самоуправления</t>
  </si>
  <si>
    <t>9090000000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</si>
  <si>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</t>
  </si>
  <si>
    <t>90900Ч0010</t>
  </si>
  <si>
    <t xml:space="preserve">Межбюджетные трансферты
</t>
  </si>
  <si>
    <t>Межбюджетные трансферты на осуществление полномочий по формированию, исполнению бюджетов поселений и контролю за их исполнением в рамках непрограммных расходов органов местного самоуправления</t>
  </si>
  <si>
    <t>90900Ч0060</t>
  </si>
  <si>
    <t>Межбюджетные трансферты от органов местного самоуправления поселений, входящих в состав муниципального образования Богучанского района на осуществление внутреннего финансового контроля в рамках непрограммных расходов органов местного самоуправления</t>
  </si>
  <si>
    <t>90900Ч0070</t>
  </si>
  <si>
    <t xml:space="preserve">Обеспечение проведения выборов и референдумов
</t>
  </si>
  <si>
    <t>Проведение выборов и референдумов в рамках непрограммных расходов органов местного самоуправления</t>
  </si>
  <si>
    <t>9020080000</t>
  </si>
  <si>
    <t xml:space="preserve">Иные бюджетные ассигнования
</t>
  </si>
  <si>
    <t>Специальные расходы</t>
  </si>
  <si>
    <t>880</t>
  </si>
  <si>
    <t>Резервные фонды местных администраций в рамках непрограммных расходов органов местного самоуправления</t>
  </si>
  <si>
    <t>Резервные средства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</si>
  <si>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</si>
  <si>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8020075140</t>
  </si>
  <si>
    <t>Муниципальная программа "Белякинский комфорт"</t>
  </si>
  <si>
    <t>Закупка товаров, работ и услуг для государственных (муниципальных) нужд</t>
  </si>
  <si>
    <t>2320080010</t>
  </si>
  <si>
    <t>Осуществление государственных полномочий по первичному воинскому учету на территориях, где отсутствуют военные комиссариаты (заработная плата и начисления работников, не являющихся лицами замещающими муниципальные должности, муниципальными служащими) в рамках непрограммных расходов органов местного самоуправления</t>
  </si>
  <si>
    <t>8060051180</t>
  </si>
  <si>
    <t>8020051180</t>
  </si>
  <si>
    <t>23200S4120</t>
  </si>
  <si>
    <t>230000000</t>
  </si>
  <si>
    <t>Подпрограмма "Жилищное хозяйство муниципального образования Белякинский сельсовет"</t>
  </si>
  <si>
    <t>Возмещение специализированным службам по вопросам похоронного дела стоимости услуг по погребению в рамках непрограммных расходов органов местного самоуправления</t>
  </si>
  <si>
    <t>90900Ш0000</t>
  </si>
  <si>
    <t>Подпрограмма "Благоустройство территории муниципального образования Белякинский сельсовет"</t>
  </si>
  <si>
    <t>Мероприятия по содержанию мест захоронения в рамках подпрограммы "Благоустройство МО Белякинский сельсовет" муниципальной программы "Белякинский комфорт"</t>
  </si>
  <si>
    <t>Мероприятия по уличному освещению в рамках подпрограммы "Благоустройство территории МО Белякинский сельсовет муниципальной программы "Белякинский комфорт"</t>
  </si>
  <si>
    <t>233008Э040</t>
  </si>
  <si>
    <t>Мероприятия по обустройству и содержанию мест массового отдыха в рамках подпрограммы "Благоустройство территории МО Белякинский сельсовет" муниципальной программы "Белякинский комфорт"</t>
  </si>
  <si>
    <t>Мероприятия по очистике снега в п. Беляки  на площдке, где размещены солнечные батареи и ветрогенератор в рамках подпрограммы "Благоустройство территории МО Белякинский сельсовет" муниципальной программы "Белякинский комфорт"</t>
  </si>
  <si>
    <t xml:space="preserve">Социальное обеспечение и иные выплаты населению
</t>
  </si>
  <si>
    <t>300</t>
  </si>
  <si>
    <t xml:space="preserve">Публичные нормативные социальные выплаты гражданам
</t>
  </si>
  <si>
    <t>2340080020</t>
  </si>
  <si>
    <t>Расходы на выплаты персоналу казенных учреждений</t>
  </si>
  <si>
    <t>2340081020</t>
  </si>
  <si>
    <t>Расходы на приобретение основных средств в рамках подпрограммы "Развитие культуры и спорта" муниципальной программы "Белякинский комфорт"</t>
  </si>
  <si>
    <t>234008Ф000</t>
  </si>
  <si>
    <t>Условно-утверждаемые расходы</t>
  </si>
  <si>
    <t>Приложение № 6 к Решению</t>
  </si>
  <si>
    <t>Отдельные мероприятия в рамках подпрограммы "Жилищное хозяйство муниципального образования Белякинский сельсовет" муниципальной программы "Белякинский комфорт"</t>
  </si>
  <si>
    <t>23200S4121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</si>
  <si>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</si>
  <si>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</si>
  <si>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</si>
  <si>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</si>
  <si>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Белякинского сельского Совета депутатов</t>
  </si>
  <si>
    <t>Перечень   публичных нормативных обязательств</t>
  </si>
  <si>
    <t>в рублях</t>
  </si>
  <si>
    <t xml:space="preserve">Наименование </t>
  </si>
  <si>
    <t>1.</t>
  </si>
  <si>
    <t>Социальная политика</t>
  </si>
  <si>
    <t>Решение Белякинского сельского Совета депутатов от 28.12.2017г № 34/1-19 "О порядке
назначения, перерасчета размера и выплаты пенсии за выслугу лет 
лицам, замещавшим должности муниципальной службы 
в муниципальном образовании Белякинский сельсовет"</t>
  </si>
  <si>
    <t>1.1</t>
  </si>
  <si>
    <t>Пенсии за выслугу лет лицам,замещающим должности муниципальной службы муниципального образования Белякинский сельсовет</t>
  </si>
  <si>
    <t>ИТОГО</t>
  </si>
  <si>
    <t>Верхний предел</t>
  </si>
  <si>
    <t xml:space="preserve">                   рублей</t>
  </si>
  <si>
    <t>Муниципальный внутренний долг Белякинского сельсовета, всего</t>
  </si>
  <si>
    <t>кредиты полученные Белякинским сельсоветом от кредитных организаций</t>
  </si>
  <si>
    <t>Бюджетные кредиты, привлеченные в бюджет Белякинского сельсовета от других бджетов бюджетной система РФ</t>
  </si>
  <si>
    <t>Муниципальные ценные бумаги Белякинского сельсовета</t>
  </si>
  <si>
    <t>Муниципальные гарантии (поручительства) Белякинского сельсовета</t>
  </si>
  <si>
    <t>Приложение № 3 к  Решению</t>
  </si>
  <si>
    <t>4000</t>
  </si>
  <si>
    <t>от  "  12   " сентября 2019 г. № 10-37</t>
  </si>
  <si>
    <t xml:space="preserve">от  " 12 " сентября 2019г. № 10-37 </t>
  </si>
  <si>
    <t>Приложение № 5 к Решению</t>
  </si>
  <si>
    <t>от  "  12 " сентября 2019г. №  10-37</t>
  </si>
  <si>
    <t xml:space="preserve">от  "    " сентября 2020г. № </t>
  </si>
  <si>
    <t>Субвенции местным бюджетам на выполнение передаваемых полномочий субъектов Российской Федерации</t>
  </si>
  <si>
    <t>20</t>
  </si>
  <si>
    <t>Субсидии бюджетам бюджетной системы Российской Федерации (межбюджетные субсидии)</t>
  </si>
  <si>
    <t>29</t>
  </si>
  <si>
    <t>Прочие субсидии</t>
  </si>
  <si>
    <t>Прочие субсидии бюджетам сельских поселений</t>
  </si>
  <si>
    <t>на 1 января 2023 года</t>
  </si>
  <si>
    <t>Прочие    субсидии бюджетам сельских поселений(на частичное финансирование(возмещение)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платы)</t>
  </si>
  <si>
    <t>1049</t>
  </si>
  <si>
    <t>Прочие субсидии бюджетам сельских поселений (на содержание автомобильных дорог дорог общего пользования местного значения за счет средств дорожного фонда Красноярского края)</t>
  </si>
  <si>
    <t>Прочие субсидии бюджетам сельских поселений (на обеспечение первичных мер пожарной безопасности)</t>
  </si>
  <si>
    <t>Субвенциии бюджетам сельских поселений на выполнение передаваемых полномочий субъектов Российской Федерации(на выполнение государственных полномочий по созданию и обеспечению деятельности административных комиссий)</t>
  </si>
  <si>
    <t>Субвенциии бюджетам сельских поселений на выполнение передаваемых полномочий субъектов Российской Федерации</t>
  </si>
  <si>
    <t xml:space="preserve">код группы подвида </t>
  </si>
  <si>
    <t>код аналитической группы подвида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</si>
  <si>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</si>
  <si>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2330000000</t>
  </si>
  <si>
    <t>Подпрограмма "Благоустройство  территории муниципального образования Белякинский сельсовет"</t>
  </si>
  <si>
    <t>Мероприятия по содержанию автомобильных дорог в рамках подпрограммы "Благоустройство территории МО Белякинский сельсовет" муниципальной программы "Белякинский комфорт"</t>
  </si>
  <si>
    <t>Земельный налог с физических лиц</t>
  </si>
  <si>
    <t>ДОХОДЫ ОТ ОКАЗАНИЯ ПЛАТНЫХ УСЛУГ И КОМПЕНСАЦИИ ЗАТРАТ ГОСУДАРСТВА</t>
  </si>
  <si>
    <t>Подпрограмма "Участие в предупреждении и ликвидации последствий чрезвычайных ситуаций и обеспечение первичных мер пожарной безопасности в МО Белякинский сельсовет»</t>
  </si>
  <si>
    <t>Мероприятия в области создания условий для противодействия терроризму, охране жизни и здоровью граждан в рамках подпрограммы " Участие в предупреждении и ликвидации последствий чрезвычайных ситуаций в границах поселения и обеспечение первичных мер пожарной безопасности в МО Белякинский сельсовет" муниципальной программы Белякинского сельсовета "Белякинский комфорт"</t>
  </si>
  <si>
    <t>Подпрограмма "Благоустройство территории  муниципального образования Белякинский сельсовет"</t>
  </si>
  <si>
    <t>Подпрограмма "Развитие культуры и спорта на территории МО Белякински сельсовет"</t>
  </si>
  <si>
    <t>Мероприятия в области физической культуры в рамках подпрограммы "Развитие культуры и спорта на территории МО Белякинский сельсовет" муниципальной программы "Белякинский комфорт"</t>
  </si>
  <si>
    <t>Мероприятия в области культуры в рамках подпрограммы "Развитие культуры и спорта на территории МО Белякинский сельсовет" муниципальной программы "Белякинский комфорт"</t>
  </si>
  <si>
    <t>Подпрограмма "Развитие культуры и спорта  на территории МО Белякинский сельсовет"</t>
  </si>
  <si>
    <t>2023 год</t>
  </si>
  <si>
    <t>и проект структуры муниципального внутреннего долга Белякинского сельсовета по состоянию на  1 января 2022 года, на 1 января 2023 года и на 1 января 2024 года</t>
  </si>
  <si>
    <t>на 1 января 2024 года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</si>
  <si>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</si>
  <si>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</si>
  <si>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</si>
  <si>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</si>
  <si>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</si>
  <si>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Отдельные мероприятия в рамках подпрограммы "Участие в предупреждении и ликвидации последствий чрезвычайных ситуаций и обеспечение первичных мер пожарной безопасности в МО Белякинский сельсовет"" муниципальной программы "Белякинский комфорт"</t>
  </si>
  <si>
    <t xml:space="preserve">Подпрограмма "Жилищное хозяйство муниципального образования Белякинский сельсовет"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</si>
  <si>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культуры и спорта на территории МО Белякинский сельсовет" муниципальной программы "Белякинский комфорт"</t>
  </si>
  <si>
    <t>Мероприятия по уличному освещению в рамках подпрограммы "Благоустройство территории МО Белякинский сельсовет" муниципальной программы "Белякинский комфорт"</t>
  </si>
  <si>
    <t>9020000000</t>
  </si>
  <si>
    <t>Проведение выборов и референдумов в рамках непрограммных расходов</t>
  </si>
  <si>
    <t xml:space="preserve">Отдельные мероприятия в рамках непрограммных расходов </t>
  </si>
  <si>
    <t>7509</t>
  </si>
  <si>
    <t>программа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</si>
  <si>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(по прочим поступлениям)</t>
  </si>
  <si>
    <t>802006М000</t>
  </si>
  <si>
    <t>Оплата услуг регионального оператора по обращению с ТКО (твердые коммунальные отходы) в рамках непрограммных расходов органов местного самоуправления</t>
  </si>
  <si>
    <t>2024 год</t>
  </si>
  <si>
    <t>Софинансирование расходов на обеспечение первичных мер пожарной безопасности сельских поселений в рамках подпрограммы"Участие в предупреждении чрезвычайных ситуаций и обеспечение первичных мер пожарной безопасности в МО Белякинский сельсовет"" муниципальной программы "Белякинский комфорт"</t>
  </si>
  <si>
    <t>Обеспечение первичных мер пожарной безопасности в рамках подпрограммы "Участие в предупреждении чрезвычайных ситуаций и обеспечение первичных мер пожарной безопасности в МО Белякинский сельсовет"" муниципальной программы "Белякинский комфорт"</t>
  </si>
  <si>
    <t>Софинансирование расходов на обеспечение первичных мер пожарной безопасности сельских поселений в рамках подпрограммы"Участие в предупреждении чрезвычайных ситуаций и обеспечение первичных мер пожарной безопасности в МО Белякинский сельсовет" муниципальной программы "Белякинский комфорт"</t>
  </si>
  <si>
    <t>Обеспечение первичных мер пожарной безопасности в рамках подпрограммы "Участие в предупреждении  чрезвычайных ситуаций и обеспечение первичных мер пожарной безопасности в МО Белякинский сельсовет" муниципальной программы "Белякинский комфорт"</t>
  </si>
  <si>
    <t>Подпрограмма "Участие в предупреждении  чрезвычайных ситуаций и обеспечение первичных мер пожарной безопасности в МО Белякинский сельсовет»</t>
  </si>
  <si>
    <t>Отдельные мероприятия в рамках подпрограммы "Участие в предупреждении чрезвычайных ситуаций и обеспечение первичных мер пожарной безопасности в МО Белякинский сельсовет"" муниципальной программы "Белякинский комфорт"</t>
  </si>
  <si>
    <t>Мероприятия в области создания условий для противодействия терроризму, охране жизни и здоровью граждан в рамках подпрограммы " Участие в предупреждении чрезвычайных ситуаций и обеспечение первичных мер пожарной безопасности в МО Белякинский сельсовет" муниципальной программы Белякинского сельсовета "Белякинский комфорт"</t>
  </si>
  <si>
    <t>на 1 января 2025 года</t>
  </si>
  <si>
    <t>Исполнение судебных решений в рамках непрограммных расходов органов местного самоуправления</t>
  </si>
  <si>
    <t>Исполнение судебных актов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</si>
  <si>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</si>
  <si>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</si>
  <si>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</si>
  <si>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</si>
  <si>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</si>
  <si>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</si>
  <si>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</si>
  <si>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</si>
  <si>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</si>
  <si>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</si>
  <si>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</si>
  <si>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</si>
  <si>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</si>
  <si>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</si>
  <si>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</si>
  <si>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</si>
  <si>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</si>
  <si>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</si>
  <si>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Приложение № 2 к  Решению</t>
  </si>
  <si>
    <t xml:space="preserve"> Приложение № 6 к Решению</t>
  </si>
  <si>
    <t>23300Ч0030</t>
  </si>
  <si>
    <t>Прочие межбюджетные трансферты, передаваемые бюджетам сельских поселений (на содержание автомобильных дорог общего пользования местного значения)</t>
  </si>
  <si>
    <t>9930</t>
  </si>
  <si>
    <t>Расходы на содержание автомобильных дорог
общего пользования местного значения в рамках подпрограммы "Благоустройство территории МО Белякинский сельсовет" муниципальной программы "Белякинский комфорт"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</si>
  <si>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</si>
  <si>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</si>
  <si>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от  "  " декабря 2022 г. №   </t>
  </si>
  <si>
    <t>Источники внутреннего финансирования дефицита бюджета Белякинского сельсовета на 2023 год                              и плановый период 2024-2025 годов</t>
  </si>
  <si>
    <t>2025 год</t>
  </si>
  <si>
    <t>Доходы бюджета Белякинского сельсовета на 2023 год и плановый период 2024-2025 годов</t>
  </si>
  <si>
    <t xml:space="preserve">        Распределение бюджетных ассигнований  по разделам и подразделам бюджетной классификации расходов бюджетов Российской Федерации на 2023 год и плановый период 2024-2025 годов</t>
  </si>
  <si>
    <t>на 2023 год и плановый период 2024 - 2025 года</t>
  </si>
  <si>
    <t xml:space="preserve">Распределение бюджетных ассигнований по целевым статьям (муниципальным программам Белякинского сельсовета и непрограммным направлениям деятельности), группам и подгруппам видов расходов, разделам,  подразделам классификации расходов бюджета Белякинского сельсовета на 2023 год и плановый период  2024 - 2025 годов </t>
  </si>
  <si>
    <t xml:space="preserve">финансируемых за счет средств местного бюджета на 2023 год и плановый период 2024-2025 годы     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</si>
  <si>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</si>
  <si>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</si>
  <si>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09</t>
  </si>
  <si>
    <t>045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</si>
  <si>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</si>
  <si>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</si>
  <si>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16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</si>
  <si>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</si>
  <si>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</si>
  <si>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</si>
  <si>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от  "21 " декабря 2022 г. № 27-36  </t>
  </si>
  <si>
    <t xml:space="preserve">от  " 21 " декабря 2022 г. № 27-36 </t>
  </si>
  <si>
    <t>от  "21  " декабря 2022 г. № 27-36</t>
  </si>
  <si>
    <t xml:space="preserve">от  "21  " декабря 2022 г. № 27-36   </t>
  </si>
  <si>
    <t xml:space="preserve">от  "21  " декабря 2022 г. № 27-36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</si>
</sst>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0.0"/>
    <numFmt numFmtId="184" formatCode="?"/>
    <numFmt numFmtId="185" formatCode="#,##0.00_ ;\-#,##0.00\ "/>
    <numFmt numFmtId="186" formatCode="#,##0.00\ _₽"/>
  </numFmts>
  <fonts count="8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rgb="FF333333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/>
      <right style="hair"/>
      <top style="hair"/>
      <bottom style="hair"/>
    </border>
    <border>
      <left style="thin"/>
      <right style="thin"/>
      <top/>
      <bottom style="hair"/>
    </border>
    <border>
      <left style="hair"/>
      <right style="hair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0" xfId="0" applyNumberFormat="1" applyFont="1" applyFill="1" applyBorder="1" applyAlignment="1">
      <alignment horizontal="center"/>
    </xf>
    <xf numFmtId="0" fontId="3" fillId="0" borderId="0" xfId="53" applyFont="1" applyFill="1" applyAlignment="1" quotePrefix="1">
      <alignment wrapText="1"/>
      <protection/>
    </xf>
    <xf numFmtId="172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wrapText="1" indent="2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vertical="top"/>
    </xf>
    <xf numFmtId="172" fontId="2" fillId="0" borderId="0" xfId="0" applyNumberFormat="1" applyFont="1" applyFill="1" applyAlignment="1">
      <alignment wrapText="1"/>
    </xf>
    <xf numFmtId="172" fontId="3" fillId="0" borderId="0" xfId="0" applyNumberFormat="1" applyFont="1" applyFill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74" fontId="2" fillId="0" borderId="10" xfId="0" applyNumberFormat="1" applyFont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vertical="top" wrapText="1" shrinkToFi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 quotePrefix="1">
      <alignment horizontal="left" wrapText="1"/>
    </xf>
    <xf numFmtId="49" fontId="9" fillId="0" borderId="0" xfId="0" applyNumberFormat="1" applyFont="1" applyAlignment="1" quotePrefix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 quotePrefix="1">
      <alignment wrapText="1"/>
    </xf>
    <xf numFmtId="0" fontId="9" fillId="0" borderId="0" xfId="0" applyFont="1" applyFill="1" applyAlignment="1">
      <alignment wrapText="1"/>
    </xf>
    <xf numFmtId="172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2" fillId="0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 wrapText="1"/>
    </xf>
    <xf numFmtId="0" fontId="69" fillId="33" borderId="1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wrapText="1"/>
    </xf>
    <xf numFmtId="0" fontId="2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56" applyFont="1" applyFill="1" applyAlignment="1">
      <alignment horizontal="right"/>
      <protection/>
    </xf>
    <xf numFmtId="0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1" fontId="0" fillId="0" borderId="10" xfId="0" applyNumberForma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/>
    </xf>
    <xf numFmtId="0" fontId="70" fillId="0" borderId="14" xfId="0" applyNumberFormat="1" applyFont="1" applyBorder="1" applyAlignment="1" quotePrefix="1">
      <alignment horizontal="left" vertical="top" wrapText="1"/>
    </xf>
    <xf numFmtId="0" fontId="70" fillId="0" borderId="15" xfId="0" applyNumberFormat="1" applyFont="1" applyBorder="1" applyAlignment="1" quotePrefix="1">
      <alignment horizontal="center" wrapText="1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49" fontId="2" fillId="0" borderId="10" xfId="0" applyNumberFormat="1" applyFont="1" applyBorder="1" applyAlignment="1" applyProtection="1">
      <alignment horizontal="left" vertical="top" wrapText="1"/>
      <protection/>
    </xf>
    <xf numFmtId="49" fontId="2" fillId="0" borderId="10" xfId="0" applyNumberFormat="1" applyFont="1" applyBorder="1" applyAlignment="1" applyProtection="1">
      <alignment horizontal="center" vertical="top" wrapText="1"/>
      <protection/>
    </xf>
    <xf numFmtId="4" fontId="2" fillId="0" borderId="0" xfId="0" applyNumberFormat="1" applyFont="1" applyBorder="1" applyAlignment="1" applyProtection="1">
      <alignment horizontal="right" vertical="top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83" fontId="0" fillId="0" borderId="0" xfId="0" applyNumberFormat="1" applyAlignment="1">
      <alignment/>
    </xf>
    <xf numFmtId="0" fontId="70" fillId="0" borderId="14" xfId="0" applyNumberFormat="1" applyFont="1" applyBorder="1" applyAlignment="1">
      <alignment horizontal="left" vertical="top" wrapText="1"/>
    </xf>
    <xf numFmtId="0" fontId="71" fillId="0" borderId="16" xfId="0" applyNumberFormat="1" applyFont="1" applyBorder="1" applyAlignment="1" quotePrefix="1">
      <alignment vertical="top" wrapText="1"/>
    </xf>
    <xf numFmtId="0" fontId="71" fillId="0" borderId="15" xfId="0" applyNumberFormat="1" applyFont="1" applyBorder="1" applyAlignment="1" quotePrefix="1">
      <alignment horizontal="center" wrapText="1"/>
    </xf>
    <xf numFmtId="0" fontId="0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2" fillId="0" borderId="0" xfId="0" applyFont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0" fontId="71" fillId="0" borderId="15" xfId="0" applyNumberFormat="1" applyFont="1" applyFill="1" applyBorder="1" applyAlignment="1" quotePrefix="1">
      <alignment horizontal="center" vertical="top" wrapText="1"/>
    </xf>
    <xf numFmtId="0" fontId="70" fillId="0" borderId="15" xfId="0" applyNumberFormat="1" applyFont="1" applyFill="1" applyBorder="1" applyAlignment="1" quotePrefix="1">
      <alignment horizontal="center" vertical="top" wrapText="1"/>
    </xf>
    <xf numFmtId="49" fontId="2" fillId="0" borderId="17" xfId="57" applyNumberFormat="1" applyFont="1" applyBorder="1" applyAlignment="1" applyProtection="1">
      <alignment horizontal="left" vertical="center" wrapText="1"/>
      <protection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71" fillId="0" borderId="15" xfId="0" applyNumberFormat="1" applyFont="1" applyFill="1" applyBorder="1" applyAlignment="1" quotePrefix="1">
      <alignment horizontal="left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9" xfId="57" applyNumberFormat="1" applyFont="1" applyBorder="1" applyAlignment="1" applyProtection="1">
      <alignment horizontal="left" vertical="center" wrapText="1"/>
      <protection/>
    </xf>
    <xf numFmtId="0" fontId="70" fillId="0" borderId="15" xfId="0" applyNumberFormat="1" applyFont="1" applyFill="1" applyBorder="1" applyAlignment="1" quotePrefix="1">
      <alignment horizontal="left" vertical="top" wrapText="1"/>
    </xf>
    <xf numFmtId="0" fontId="70" fillId="33" borderId="15" xfId="0" applyNumberFormat="1" applyFont="1" applyFill="1" applyBorder="1" applyAlignment="1" quotePrefix="1">
      <alignment horizontal="left" vertical="top" wrapText="1"/>
    </xf>
    <xf numFmtId="49" fontId="2" fillId="33" borderId="11" xfId="0" applyNumberFormat="1" applyFont="1" applyFill="1" applyBorder="1" applyAlignment="1">
      <alignment horizontal="left" vertical="center" wrapText="1"/>
    </xf>
    <xf numFmtId="0" fontId="73" fillId="0" borderId="15" xfId="0" applyNumberFormat="1" applyFont="1" applyFill="1" applyBorder="1" applyAlignment="1" quotePrefix="1">
      <alignment horizontal="left" vertical="top" wrapText="1"/>
    </xf>
    <xf numFmtId="0" fontId="70" fillId="0" borderId="14" xfId="0" applyNumberFormat="1" applyFont="1" applyFill="1" applyBorder="1" applyAlignment="1" quotePrefix="1">
      <alignment horizontal="left" vertical="top" wrapText="1"/>
    </xf>
    <xf numFmtId="0" fontId="70" fillId="0" borderId="20" xfId="0" applyNumberFormat="1" applyFont="1" applyFill="1" applyBorder="1" applyAlignment="1" quotePrefix="1">
      <alignment horizontal="center" vertical="top" wrapText="1"/>
    </xf>
    <xf numFmtId="49" fontId="2" fillId="0" borderId="11" xfId="0" applyNumberFormat="1" applyFont="1" applyBorder="1" applyAlignment="1">
      <alignment horizontal="left" vertical="center" wrapText="1"/>
    </xf>
    <xf numFmtId="184" fontId="2" fillId="0" borderId="17" xfId="57" applyNumberFormat="1" applyFont="1" applyBorder="1" applyAlignment="1" applyProtection="1">
      <alignment horizontal="left" vertical="center" wrapText="1"/>
      <protection/>
    </xf>
    <xf numFmtId="0" fontId="70" fillId="0" borderId="15" xfId="0" applyNumberFormat="1" applyFont="1" applyFill="1" applyBorder="1" applyAlignment="1">
      <alignment horizontal="center" vertical="top" wrapText="1"/>
    </xf>
    <xf numFmtId="184" fontId="2" fillId="0" borderId="11" xfId="0" applyNumberFormat="1" applyFont="1" applyBorder="1" applyAlignment="1">
      <alignment horizontal="left" vertical="center" wrapText="1"/>
    </xf>
    <xf numFmtId="49" fontId="70" fillId="0" borderId="15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 applyProtection="1">
      <alignment horizontal="left" vertical="top" wrapText="1"/>
      <protection/>
    </xf>
    <xf numFmtId="49" fontId="3" fillId="33" borderId="10" xfId="0" applyNumberFormat="1" applyFont="1" applyFill="1" applyBorder="1" applyAlignment="1" applyProtection="1">
      <alignment horizontal="center" vertical="top" wrapText="1"/>
      <protection/>
    </xf>
    <xf numFmtId="49" fontId="2" fillId="33" borderId="10" xfId="0" applyNumberFormat="1" applyFont="1" applyFill="1" applyBorder="1" applyAlignment="1" applyProtection="1">
      <alignment horizontal="left" vertical="top" wrapText="1"/>
      <protection/>
    </xf>
    <xf numFmtId="49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70" fillId="0" borderId="14" xfId="0" applyNumberFormat="1" applyFont="1" applyFill="1" applyBorder="1" applyAlignment="1">
      <alignment horizontal="left" vertical="top" wrapText="1"/>
    </xf>
    <xf numFmtId="49" fontId="15" fillId="33" borderId="11" xfId="0" applyNumberFormat="1" applyFont="1" applyFill="1" applyBorder="1" applyAlignment="1">
      <alignment horizontal="left" vertical="center" wrapText="1"/>
    </xf>
    <xf numFmtId="49" fontId="15" fillId="0" borderId="11" xfId="0" applyNumberFormat="1" applyFont="1" applyBorder="1" applyAlignment="1">
      <alignment horizontal="left" vertical="center" wrapText="1"/>
    </xf>
    <xf numFmtId="49" fontId="71" fillId="0" borderId="15" xfId="0" applyNumberFormat="1" applyFont="1" applyFill="1" applyBorder="1" applyAlignment="1" quotePrefix="1">
      <alignment horizontal="center" vertical="top" wrapText="1"/>
    </xf>
    <xf numFmtId="2" fontId="0" fillId="0" borderId="0" xfId="0" applyNumberFormat="1" applyFont="1" applyFill="1" applyAlignment="1">
      <alignment/>
    </xf>
    <xf numFmtId="0" fontId="74" fillId="0" borderId="14" xfId="0" applyNumberFormat="1" applyFont="1" applyFill="1" applyBorder="1" applyAlignment="1" quotePrefix="1">
      <alignment horizontal="left" vertical="top" wrapText="1"/>
    </xf>
    <xf numFmtId="184" fontId="2" fillId="0" borderId="10" xfId="0" applyNumberFormat="1" applyFont="1" applyFill="1" applyBorder="1" applyAlignment="1">
      <alignment horizontal="left" vertical="top" wrapText="1"/>
    </xf>
    <xf numFmtId="0" fontId="71" fillId="0" borderId="14" xfId="0" applyNumberFormat="1" applyFont="1" applyFill="1" applyBorder="1" applyAlignment="1" quotePrefix="1">
      <alignment horizontal="left" vertical="top" wrapText="1"/>
    </xf>
    <xf numFmtId="0" fontId="2" fillId="0" borderId="0" xfId="0" applyNumberFormat="1" applyFont="1" applyAlignment="1">
      <alignment wrapText="1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center" wrapText="1"/>
    </xf>
    <xf numFmtId="0" fontId="70" fillId="0" borderId="16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Fill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74" fillId="33" borderId="15" xfId="0" applyNumberFormat="1" applyFont="1" applyFill="1" applyBorder="1" applyAlignment="1" quotePrefix="1">
      <alignment horizontal="center" vertical="top" wrapText="1"/>
    </xf>
    <xf numFmtId="0" fontId="75" fillId="33" borderId="15" xfId="0" applyNumberFormat="1" applyFont="1" applyFill="1" applyBorder="1" applyAlignment="1" quotePrefix="1">
      <alignment horizontal="center" vertical="top" wrapText="1"/>
    </xf>
    <xf numFmtId="0" fontId="71" fillId="33" borderId="15" xfId="0" applyNumberFormat="1" applyFont="1" applyFill="1" applyBorder="1" applyAlignment="1" quotePrefix="1">
      <alignment horizontal="center" vertical="top" wrapText="1"/>
    </xf>
    <xf numFmtId="49" fontId="71" fillId="33" borderId="15" xfId="0" applyNumberFormat="1" applyFont="1" applyFill="1" applyBorder="1" applyAlignment="1" quotePrefix="1">
      <alignment horizontal="center" vertical="top" wrapText="1"/>
    </xf>
    <xf numFmtId="0" fontId="70" fillId="33" borderId="15" xfId="0" applyNumberFormat="1" applyFont="1" applyFill="1" applyBorder="1" applyAlignment="1" quotePrefix="1">
      <alignment horizontal="center" vertical="top" wrapText="1"/>
    </xf>
    <xf numFmtId="49" fontId="70" fillId="33" borderId="15" xfId="0" applyNumberFormat="1" applyFont="1" applyFill="1" applyBorder="1" applyAlignment="1" quotePrefix="1">
      <alignment horizontal="center" vertical="top" wrapText="1"/>
    </xf>
    <xf numFmtId="0" fontId="70" fillId="33" borderId="14" xfId="0" applyNumberFormat="1" applyFont="1" applyFill="1" applyBorder="1" applyAlignment="1" quotePrefix="1">
      <alignment horizontal="left" vertical="top" wrapText="1"/>
    </xf>
    <xf numFmtId="49" fontId="70" fillId="33" borderId="15" xfId="0" applyNumberFormat="1" applyFont="1" applyFill="1" applyBorder="1" applyAlignment="1">
      <alignment horizontal="center" vertical="top" wrapText="1"/>
    </xf>
    <xf numFmtId="0" fontId="71" fillId="33" borderId="14" xfId="0" applyNumberFormat="1" applyFont="1" applyFill="1" applyBorder="1" applyAlignment="1">
      <alignment horizontal="left" vertical="top" wrapText="1"/>
    </xf>
    <xf numFmtId="0" fontId="70" fillId="33" borderId="15" xfId="0" applyNumberFormat="1" applyFont="1" applyFill="1" applyBorder="1" applyAlignment="1">
      <alignment horizontal="center" vertical="top" wrapText="1"/>
    </xf>
    <xf numFmtId="0" fontId="2" fillId="33" borderId="0" xfId="0" applyNumberFormat="1" applyFont="1" applyFill="1" applyAlignment="1">
      <alignment vertical="top" wrapText="1"/>
    </xf>
    <xf numFmtId="49" fontId="3" fillId="33" borderId="12" xfId="0" applyNumberFormat="1" applyFont="1" applyFill="1" applyBorder="1" applyAlignment="1">
      <alignment horizontal="left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0" fontId="71" fillId="33" borderId="21" xfId="0" applyNumberFormat="1" applyFont="1" applyFill="1" applyBorder="1" applyAlignment="1" quotePrefix="1">
      <alignment horizontal="center" vertical="top" wrapText="1"/>
    </xf>
    <xf numFmtId="49" fontId="71" fillId="33" borderId="21" xfId="0" applyNumberFormat="1" applyFont="1" applyFill="1" applyBorder="1" applyAlignment="1" quotePrefix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top" wrapText="1"/>
    </xf>
    <xf numFmtId="0" fontId="70" fillId="33" borderId="21" xfId="0" applyNumberFormat="1" applyFont="1" applyFill="1" applyBorder="1" applyAlignment="1" quotePrefix="1">
      <alignment horizontal="center" vertical="top" wrapText="1"/>
    </xf>
    <xf numFmtId="49" fontId="70" fillId="33" borderId="22" xfId="0" applyNumberFormat="1" applyFont="1" applyFill="1" applyBorder="1" applyAlignment="1" quotePrefix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70" fillId="33" borderId="21" xfId="0" applyNumberFormat="1" applyFont="1" applyFill="1" applyBorder="1" applyAlignment="1" quotePrefix="1">
      <alignment horizontal="center" vertical="top" wrapText="1"/>
    </xf>
    <xf numFmtId="49" fontId="12" fillId="33" borderId="10" xfId="0" applyNumberFormat="1" applyFont="1" applyFill="1" applyBorder="1" applyAlignment="1">
      <alignment horizontal="center" vertical="top" wrapText="1"/>
    </xf>
    <xf numFmtId="49" fontId="12" fillId="33" borderId="18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184" fontId="2" fillId="33" borderId="11" xfId="0" applyNumberFormat="1" applyFont="1" applyFill="1" applyBorder="1" applyAlignment="1">
      <alignment horizontal="left" vertical="center" wrapText="1"/>
    </xf>
    <xf numFmtId="0" fontId="70" fillId="33" borderId="14" xfId="0" applyNumberFormat="1" applyFont="1" applyFill="1" applyBorder="1" applyAlignment="1">
      <alignment horizontal="left" vertical="top" wrapText="1"/>
    </xf>
    <xf numFmtId="0" fontId="71" fillId="33" borderId="16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/>
    </xf>
    <xf numFmtId="4" fontId="17" fillId="0" borderId="0" xfId="54" applyNumberFormat="1" applyFont="1" applyAlignment="1" applyProtection="1">
      <alignment horizontal="right" vertical="center"/>
      <protection hidden="1"/>
    </xf>
    <xf numFmtId="0" fontId="3" fillId="0" borderId="0" xfId="54" applyFont="1" applyAlignment="1" applyProtection="1">
      <alignment vertical="center" wrapText="1"/>
      <protection hidden="1"/>
    </xf>
    <xf numFmtId="0" fontId="8" fillId="0" borderId="0" xfId="55" applyFont="1" applyFill="1" applyBorder="1" applyAlignment="1">
      <alignment horizontal="center" vertical="top" wrapText="1"/>
      <protection/>
    </xf>
    <xf numFmtId="0" fontId="16" fillId="0" borderId="10" xfId="0" applyFont="1" applyBorder="1" applyAlignment="1">
      <alignment/>
    </xf>
    <xf numFmtId="0" fontId="16" fillId="0" borderId="10" xfId="55" applyNumberFormat="1" applyFont="1" applyFill="1" applyBorder="1" applyAlignment="1" applyProtection="1">
      <alignment horizontal="center" vertical="center" wrapText="1"/>
      <protection hidden="1"/>
    </xf>
    <xf numFmtId="4" fontId="16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5" applyFont="1">
      <alignment/>
      <protection/>
    </xf>
    <xf numFmtId="0" fontId="2" fillId="0" borderId="10" xfId="0" applyFont="1" applyBorder="1" applyAlignment="1">
      <alignment/>
    </xf>
    <xf numFmtId="0" fontId="6" fillId="0" borderId="10" xfId="55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left"/>
    </xf>
    <xf numFmtId="49" fontId="6" fillId="0" borderId="10" xfId="55" applyNumberFormat="1" applyFont="1" applyFill="1" applyBorder="1" applyAlignment="1" applyProtection="1">
      <alignment horizontal="left" vertical="center" wrapText="1"/>
      <protection hidden="1"/>
    </xf>
    <xf numFmtId="2" fontId="6" fillId="0" borderId="10" xfId="55" applyNumberFormat="1" applyFont="1" applyFill="1" applyBorder="1" applyAlignment="1" applyProtection="1">
      <alignment horizontal="center" vertical="center" wrapText="1"/>
      <protection hidden="1"/>
    </xf>
    <xf numFmtId="2" fontId="6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/>
    </xf>
    <xf numFmtId="49" fontId="6" fillId="0" borderId="10" xfId="55" applyNumberFormat="1" applyFont="1" applyFill="1" applyBorder="1" applyAlignment="1" applyProtection="1">
      <alignment wrapText="1"/>
      <protection hidden="1"/>
    </xf>
    <xf numFmtId="0" fontId="15" fillId="0" borderId="10" xfId="55" applyNumberFormat="1" applyFont="1" applyFill="1" applyBorder="1" applyAlignment="1" applyProtection="1">
      <alignment wrapText="1"/>
      <protection hidden="1"/>
    </xf>
    <xf numFmtId="2" fontId="15" fillId="0" borderId="10" xfId="55" applyNumberFormat="1" applyFont="1" applyFill="1" applyBorder="1" applyAlignment="1" applyProtection="1">
      <alignment horizontal="center" vertical="center" wrapText="1"/>
      <protection hidden="1"/>
    </xf>
    <xf numFmtId="2" fontId="18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19" fillId="0" borderId="0" xfId="55" applyNumberFormat="1" applyFont="1" applyFill="1" applyBorder="1" applyAlignment="1" applyProtection="1">
      <alignment horizontal="center" wrapText="1"/>
      <protection hidden="1"/>
    </xf>
    <xf numFmtId="4" fontId="5" fillId="0" borderId="0" xfId="55" applyNumberFormat="1" applyFont="1" applyFill="1" applyBorder="1" applyAlignment="1" applyProtection="1">
      <alignment/>
      <protection hidden="1"/>
    </xf>
    <xf numFmtId="49" fontId="5" fillId="0" borderId="0" xfId="55" applyNumberFormat="1" applyFont="1" applyFill="1" applyBorder="1" applyAlignment="1" applyProtection="1">
      <alignment wrapText="1"/>
      <protection hidden="1"/>
    </xf>
    <xf numFmtId="49" fontId="5" fillId="0" borderId="0" xfId="55" applyNumberFormat="1" applyFont="1" applyFill="1" applyBorder="1" applyAlignment="1" applyProtection="1">
      <alignment horizontal="center"/>
      <protection hidden="1"/>
    </xf>
    <xf numFmtId="49" fontId="19" fillId="0" borderId="0" xfId="55" applyNumberFormat="1" applyFont="1" applyFill="1" applyBorder="1" applyAlignment="1" applyProtection="1">
      <alignment wrapText="1"/>
      <protection hidden="1"/>
    </xf>
    <xf numFmtId="0" fontId="10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76" fillId="0" borderId="24" xfId="0" applyFont="1" applyBorder="1" applyAlignment="1">
      <alignment horizontal="center" wrapText="1"/>
    </xf>
    <xf numFmtId="0" fontId="76" fillId="0" borderId="24" xfId="0" applyFont="1" applyBorder="1" applyAlignment="1">
      <alignment horizontal="right" wrapText="1"/>
    </xf>
    <xf numFmtId="0" fontId="69" fillId="0" borderId="10" xfId="0" applyFont="1" applyBorder="1" applyAlignment="1">
      <alignment/>
    </xf>
    <xf numFmtId="0" fontId="77" fillId="0" borderId="10" xfId="0" applyFont="1" applyBorder="1" applyAlignment="1">
      <alignment horizontal="center" wrapText="1"/>
    </xf>
    <xf numFmtId="0" fontId="77" fillId="0" borderId="10" xfId="0" applyFont="1" applyBorder="1" applyAlignment="1">
      <alignment wrapText="1"/>
    </xf>
    <xf numFmtId="4" fontId="69" fillId="0" borderId="10" xfId="0" applyNumberFormat="1" applyFont="1" applyBorder="1" applyAlignment="1">
      <alignment/>
    </xf>
    <xf numFmtId="0" fontId="69" fillId="0" borderId="10" xfId="0" applyFont="1" applyBorder="1" applyAlignment="1">
      <alignment wrapText="1"/>
    </xf>
    <xf numFmtId="3" fontId="2" fillId="0" borderId="0" xfId="54" applyNumberFormat="1" applyFont="1" applyAlignment="1" applyProtection="1">
      <alignment horizontal="right"/>
      <protection hidden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74" fontId="2" fillId="0" borderId="25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wrapText="1"/>
    </xf>
    <xf numFmtId="0" fontId="21" fillId="0" borderId="0" xfId="0" applyFont="1" applyAlignment="1">
      <alignment/>
    </xf>
    <xf numFmtId="0" fontId="75" fillId="0" borderId="15" xfId="0" applyNumberFormat="1" applyFont="1" applyFill="1" applyBorder="1" applyAlignment="1" quotePrefix="1">
      <alignment horizontal="center" vertical="top" wrapText="1"/>
    </xf>
    <xf numFmtId="49" fontId="75" fillId="0" borderId="15" xfId="0" applyNumberFormat="1" applyFont="1" applyFill="1" applyBorder="1" applyAlignment="1">
      <alignment horizontal="center" vertical="top" wrapText="1"/>
    </xf>
    <xf numFmtId="0" fontId="75" fillId="0" borderId="0" xfId="0" applyNumberFormat="1" applyFont="1" applyFill="1" applyBorder="1" applyAlignment="1" quotePrefix="1">
      <alignment horizontal="center" vertical="top" wrapText="1"/>
    </xf>
    <xf numFmtId="1" fontId="21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49" fontId="20" fillId="0" borderId="10" xfId="0" applyNumberFormat="1" applyFont="1" applyFill="1" applyBorder="1" applyAlignment="1">
      <alignment horizontal="center" vertical="top" wrapText="1"/>
    </xf>
    <xf numFmtId="0" fontId="75" fillId="33" borderId="14" xfId="0" applyNumberFormat="1" applyFont="1" applyFill="1" applyBorder="1" applyAlignment="1">
      <alignment horizontal="left" vertical="top" wrapText="1"/>
    </xf>
    <xf numFmtId="0" fontId="78" fillId="33" borderId="10" xfId="0" applyFont="1" applyFill="1" applyBorder="1" applyAlignment="1">
      <alignment vertical="top" wrapText="1"/>
    </xf>
    <xf numFmtId="172" fontId="21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 textRotation="90" wrapText="1"/>
    </xf>
    <xf numFmtId="0" fontId="3" fillId="0" borderId="10" xfId="0" applyFont="1" applyFill="1" applyBorder="1" applyAlignment="1" quotePrefix="1">
      <alignment horizontal="left" wrapText="1"/>
    </xf>
    <xf numFmtId="0" fontId="2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49" fontId="20" fillId="0" borderId="10" xfId="0" applyNumberFormat="1" applyFont="1" applyBorder="1" applyAlignment="1">
      <alignment horizontal="center" vertical="top"/>
    </xf>
    <xf numFmtId="0" fontId="79" fillId="0" borderId="10" xfId="0" applyFont="1" applyBorder="1" applyAlignment="1">
      <alignment wrapText="1"/>
    </xf>
    <xf numFmtId="0" fontId="2" fillId="0" borderId="11" xfId="0" applyNumberFormat="1" applyFont="1" applyBorder="1" applyAlignment="1">
      <alignment horizontal="left" vertical="top" wrapText="1"/>
    </xf>
    <xf numFmtId="0" fontId="75" fillId="0" borderId="26" xfId="0" applyNumberFormat="1" applyFont="1" applyFill="1" applyBorder="1" applyAlignment="1" quotePrefix="1">
      <alignment horizontal="left" vertical="top" wrapText="1"/>
    </xf>
    <xf numFmtId="2" fontId="0" fillId="0" borderId="0" xfId="0" applyNumberFormat="1" applyFill="1" applyAlignment="1">
      <alignment/>
    </xf>
    <xf numFmtId="185" fontId="2" fillId="33" borderId="10" xfId="65" applyNumberFormat="1" applyFont="1" applyFill="1" applyBorder="1" applyAlignment="1">
      <alignment horizontal="right" vertical="top" wrapText="1"/>
    </xf>
    <xf numFmtId="185" fontId="71" fillId="33" borderId="15" xfId="65" applyNumberFormat="1" applyFont="1" applyFill="1" applyBorder="1" applyAlignment="1" quotePrefix="1">
      <alignment horizontal="right" vertical="top" wrapText="1"/>
    </xf>
    <xf numFmtId="185" fontId="70" fillId="33" borderId="15" xfId="65" applyNumberFormat="1" applyFont="1" applyFill="1" applyBorder="1" applyAlignment="1" quotePrefix="1">
      <alignment horizontal="right" vertical="top" wrapText="1"/>
    </xf>
    <xf numFmtId="185" fontId="2" fillId="33" borderId="18" xfId="65" applyNumberFormat="1" applyFont="1" applyFill="1" applyBorder="1" applyAlignment="1">
      <alignment horizontal="right" vertical="top" wrapText="1"/>
    </xf>
    <xf numFmtId="185" fontId="2" fillId="33" borderId="15" xfId="65" applyNumberFormat="1" applyFont="1" applyFill="1" applyBorder="1" applyAlignment="1" quotePrefix="1">
      <alignment horizontal="right" vertical="top" wrapText="1"/>
    </xf>
    <xf numFmtId="185" fontId="2" fillId="33" borderId="10" xfId="65" applyNumberFormat="1" applyFont="1" applyFill="1" applyBorder="1" applyAlignment="1">
      <alignment horizontal="right" vertical="top"/>
    </xf>
    <xf numFmtId="185" fontId="2" fillId="33" borderId="27" xfId="65" applyNumberFormat="1" applyFont="1" applyFill="1" applyBorder="1" applyAlignment="1">
      <alignment horizontal="right" vertical="top" wrapText="1"/>
    </xf>
    <xf numFmtId="185" fontId="70" fillId="33" borderId="10" xfId="65" applyNumberFormat="1" applyFont="1" applyFill="1" applyBorder="1" applyAlignment="1" quotePrefix="1">
      <alignment horizontal="right" vertical="top" wrapText="1"/>
    </xf>
    <xf numFmtId="185" fontId="70" fillId="33" borderId="28" xfId="65" applyNumberFormat="1" applyFont="1" applyFill="1" applyBorder="1" applyAlignment="1" quotePrefix="1">
      <alignment horizontal="right" vertical="top" wrapText="1"/>
    </xf>
    <xf numFmtId="185" fontId="70" fillId="33" borderId="29" xfId="65" applyNumberFormat="1" applyFont="1" applyFill="1" applyBorder="1" applyAlignment="1" quotePrefix="1">
      <alignment horizontal="right" vertical="top" wrapText="1"/>
    </xf>
    <xf numFmtId="185" fontId="70" fillId="33" borderId="20" xfId="65" applyNumberFormat="1" applyFont="1" applyFill="1" applyBorder="1" applyAlignment="1" quotePrefix="1">
      <alignment horizontal="right" vertical="top" wrapText="1"/>
    </xf>
    <xf numFmtId="185" fontId="2" fillId="33" borderId="23" xfId="65" applyNumberFormat="1" applyFont="1" applyFill="1" applyBorder="1" applyAlignment="1" applyProtection="1">
      <alignment horizontal="right" vertical="top" wrapText="1"/>
      <protection/>
    </xf>
    <xf numFmtId="185" fontId="3" fillId="33" borderId="10" xfId="65" applyNumberFormat="1" applyFont="1" applyFill="1" applyBorder="1" applyAlignment="1" applyProtection="1">
      <alignment horizontal="right" vertical="top" wrapText="1"/>
      <protection/>
    </xf>
    <xf numFmtId="185" fontId="2" fillId="33" borderId="10" xfId="65" applyNumberFormat="1" applyFont="1" applyFill="1" applyBorder="1" applyAlignment="1" applyProtection="1">
      <alignment horizontal="right" vertical="top" wrapText="1"/>
      <protection/>
    </xf>
    <xf numFmtId="185" fontId="71" fillId="33" borderId="28" xfId="65" applyNumberFormat="1" applyFont="1" applyFill="1" applyBorder="1" applyAlignment="1" quotePrefix="1">
      <alignment horizontal="right" vertical="top" wrapText="1"/>
    </xf>
    <xf numFmtId="185" fontId="70" fillId="33" borderId="15" xfId="65" applyNumberFormat="1" applyFont="1" applyFill="1" applyBorder="1" applyAlignment="1">
      <alignment horizontal="right" vertical="top" wrapText="1"/>
    </xf>
    <xf numFmtId="185" fontId="75" fillId="33" borderId="15" xfId="65" applyNumberFormat="1" applyFont="1" applyFill="1" applyBorder="1" applyAlignment="1" quotePrefix="1">
      <alignment horizontal="right" vertical="top" wrapText="1"/>
    </xf>
    <xf numFmtId="185" fontId="71" fillId="33" borderId="21" xfId="65" applyNumberFormat="1" applyFont="1" applyFill="1" applyBorder="1" applyAlignment="1" quotePrefix="1">
      <alignment horizontal="right" vertical="top" wrapText="1"/>
    </xf>
    <xf numFmtId="185" fontId="20" fillId="33" borderId="10" xfId="65" applyNumberFormat="1" applyFont="1" applyFill="1" applyBorder="1" applyAlignment="1">
      <alignment horizontal="right" vertical="top"/>
    </xf>
    <xf numFmtId="185" fontId="70" fillId="33" borderId="21" xfId="65" applyNumberFormat="1" applyFont="1" applyFill="1" applyBorder="1" applyAlignment="1" quotePrefix="1">
      <alignment horizontal="right" vertical="top" wrapText="1"/>
    </xf>
    <xf numFmtId="185" fontId="2" fillId="33" borderId="18" xfId="65" applyNumberFormat="1" applyFont="1" applyFill="1" applyBorder="1" applyAlignment="1" applyProtection="1">
      <alignment horizontal="right" vertical="top" wrapText="1"/>
      <protection/>
    </xf>
    <xf numFmtId="185" fontId="2" fillId="0" borderId="10" xfId="65" applyNumberFormat="1" applyFont="1" applyFill="1" applyBorder="1" applyAlignment="1">
      <alignment vertical="top"/>
    </xf>
    <xf numFmtId="185" fontId="2" fillId="0" borderId="18" xfId="65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69" fillId="33" borderId="10" xfId="0" applyNumberFormat="1" applyFont="1" applyFill="1" applyBorder="1" applyAlignment="1">
      <alignment vertical="top" wrapText="1"/>
    </xf>
    <xf numFmtId="186" fontId="74" fillId="33" borderId="15" xfId="65" applyNumberFormat="1" applyFont="1" applyFill="1" applyBorder="1" applyAlignment="1" quotePrefix="1">
      <alignment horizontal="right" vertical="top" wrapText="1"/>
    </xf>
    <xf numFmtId="186" fontId="71" fillId="33" borderId="15" xfId="65" applyNumberFormat="1" applyFont="1" applyFill="1" applyBorder="1" applyAlignment="1" quotePrefix="1">
      <alignment horizontal="right" vertical="top" wrapText="1"/>
    </xf>
    <xf numFmtId="186" fontId="70" fillId="33" borderId="15" xfId="65" applyNumberFormat="1" applyFont="1" applyFill="1" applyBorder="1" applyAlignment="1" quotePrefix="1">
      <alignment horizontal="right" vertical="top" wrapText="1"/>
    </xf>
    <xf numFmtId="186" fontId="70" fillId="0" borderId="15" xfId="65" applyNumberFormat="1" applyFont="1" applyFill="1" applyBorder="1" applyAlignment="1" quotePrefix="1">
      <alignment horizontal="right" vertical="top" wrapText="1"/>
    </xf>
    <xf numFmtId="186" fontId="2" fillId="0" borderId="10" xfId="65" applyNumberFormat="1" applyFont="1" applyFill="1" applyBorder="1" applyAlignment="1">
      <alignment horizontal="right" vertical="top" wrapText="1"/>
    </xf>
    <xf numFmtId="186" fontId="2" fillId="0" borderId="18" xfId="65" applyNumberFormat="1" applyFont="1" applyFill="1" applyBorder="1" applyAlignment="1">
      <alignment horizontal="right" vertical="top" wrapText="1"/>
    </xf>
    <xf numFmtId="186" fontId="70" fillId="33" borderId="21" xfId="65" applyNumberFormat="1" applyFont="1" applyFill="1" applyBorder="1" applyAlignment="1" quotePrefix="1">
      <alignment horizontal="right" vertical="top" wrapText="1"/>
    </xf>
    <xf numFmtId="186" fontId="2" fillId="0" borderId="23" xfId="65" applyNumberFormat="1" applyFont="1" applyFill="1" applyBorder="1" applyAlignment="1">
      <alignment horizontal="right" vertical="top" wrapText="1"/>
    </xf>
    <xf numFmtId="186" fontId="71" fillId="33" borderId="21" xfId="65" applyNumberFormat="1" applyFont="1" applyFill="1" applyBorder="1" applyAlignment="1" quotePrefix="1">
      <alignment horizontal="right" vertical="top" wrapText="1"/>
    </xf>
    <xf numFmtId="186" fontId="70" fillId="33" borderId="10" xfId="65" applyNumberFormat="1" applyFont="1" applyFill="1" applyBorder="1" applyAlignment="1" quotePrefix="1">
      <alignment horizontal="right" vertical="top" wrapText="1"/>
    </xf>
    <xf numFmtId="186" fontId="12" fillId="33" borderId="10" xfId="65" applyNumberFormat="1" applyFont="1" applyFill="1" applyBorder="1" applyAlignment="1">
      <alignment horizontal="right" vertical="top" wrapText="1"/>
    </xf>
    <xf numFmtId="186" fontId="12" fillId="33" borderId="18" xfId="65" applyNumberFormat="1" applyFont="1" applyFill="1" applyBorder="1" applyAlignment="1">
      <alignment horizontal="right" vertical="top" wrapText="1"/>
    </xf>
    <xf numFmtId="186" fontId="2" fillId="33" borderId="10" xfId="65" applyNumberFormat="1" applyFont="1" applyFill="1" applyBorder="1" applyAlignment="1" applyProtection="1">
      <alignment horizontal="right" vertical="top" wrapText="1"/>
      <protection/>
    </xf>
    <xf numFmtId="185" fontId="70" fillId="33" borderId="15" xfId="65" applyNumberFormat="1" applyFont="1" applyFill="1" applyBorder="1" applyAlignment="1">
      <alignment horizontal="right" wrapText="1"/>
    </xf>
    <xf numFmtId="185" fontId="2" fillId="0" borderId="10" xfId="65" applyNumberFormat="1" applyFont="1" applyFill="1" applyBorder="1" applyAlignment="1">
      <alignment horizontal="right" wrapText="1"/>
    </xf>
    <xf numFmtId="185" fontId="2" fillId="0" borderId="10" xfId="65" applyNumberFormat="1" applyFont="1" applyBorder="1" applyAlignment="1" applyProtection="1">
      <alignment horizontal="right" wrapText="1"/>
      <protection/>
    </xf>
    <xf numFmtId="185" fontId="70" fillId="33" borderId="28" xfId="65" applyNumberFormat="1" applyFont="1" applyFill="1" applyBorder="1" applyAlignment="1">
      <alignment horizontal="right" wrapText="1"/>
    </xf>
    <xf numFmtId="185" fontId="70" fillId="33" borderId="15" xfId="65" applyNumberFormat="1" applyFont="1" applyFill="1" applyBorder="1" applyAlignment="1" quotePrefix="1">
      <alignment horizontal="right" wrapText="1"/>
    </xf>
    <xf numFmtId="185" fontId="71" fillId="33" borderId="15" xfId="65" applyNumberFormat="1" applyFont="1" applyFill="1" applyBorder="1" applyAlignment="1">
      <alignment horizontal="right" wrapText="1"/>
    </xf>
    <xf numFmtId="185" fontId="3" fillId="0" borderId="10" xfId="65" applyNumberFormat="1" applyFont="1" applyFill="1" applyBorder="1" applyAlignment="1">
      <alignment vertical="top"/>
    </xf>
    <xf numFmtId="185" fontId="20" fillId="0" borderId="10" xfId="65" applyNumberFormat="1" applyFont="1" applyFill="1" applyBorder="1" applyAlignment="1">
      <alignment vertical="top"/>
    </xf>
    <xf numFmtId="185" fontId="2" fillId="0" borderId="10" xfId="65" applyNumberFormat="1" applyFont="1" applyFill="1" applyBorder="1" applyAlignment="1">
      <alignment horizontal="right" vertical="top"/>
    </xf>
    <xf numFmtId="185" fontId="3" fillId="0" borderId="27" xfId="65" applyNumberFormat="1" applyFont="1" applyFill="1" applyBorder="1" applyAlignment="1">
      <alignment vertical="top"/>
    </xf>
    <xf numFmtId="0" fontId="70" fillId="0" borderId="0" xfId="0" applyFont="1" applyAlignment="1">
      <alignment horizontal="left" wrapText="1"/>
    </xf>
    <xf numFmtId="0" fontId="80" fillId="0" borderId="10" xfId="0" applyFont="1" applyBorder="1" applyAlignment="1">
      <alignment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 wrapText="1"/>
    </xf>
    <xf numFmtId="0" fontId="2" fillId="0" borderId="10" xfId="0" applyNumberFormat="1" applyFont="1" applyBorder="1" applyAlignment="1">
      <alignment horizontal="center" vertical="top" wrapText="1"/>
    </xf>
    <xf numFmtId="171" fontId="2" fillId="0" borderId="10" xfId="65" applyFont="1" applyFill="1" applyBorder="1" applyAlignment="1">
      <alignment horizontal="center" vertical="top"/>
    </xf>
    <xf numFmtId="185" fontId="70" fillId="33" borderId="15" xfId="65" applyNumberFormat="1" applyFont="1" applyFill="1" applyBorder="1" applyAlignment="1" quotePrefix="1">
      <alignment horizontal="center" vertical="top" wrapText="1"/>
    </xf>
    <xf numFmtId="49" fontId="2" fillId="0" borderId="30" xfId="0" applyNumberFormat="1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center" vertical="top" wrapText="1" shrinkToFit="1"/>
    </xf>
    <xf numFmtId="49" fontId="2" fillId="0" borderId="30" xfId="0" applyNumberFormat="1" applyFont="1" applyFill="1" applyBorder="1" applyAlignment="1">
      <alignment horizontal="center" vertical="top" wrapText="1" shrinkToFi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30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30" xfId="0" applyFont="1" applyFill="1" applyBorder="1" applyAlignment="1">
      <alignment horizontal="center" vertical="center" wrapText="1" shrinkToFit="1"/>
    </xf>
    <xf numFmtId="172" fontId="2" fillId="0" borderId="23" xfId="0" applyNumberFormat="1" applyFont="1" applyFill="1" applyBorder="1" applyAlignment="1">
      <alignment horizontal="center" vertical="center" wrapText="1" shrinkToFit="1"/>
    </xf>
    <xf numFmtId="172" fontId="2" fillId="0" borderId="31" xfId="0" applyNumberFormat="1" applyFont="1" applyFill="1" applyBorder="1" applyAlignment="1">
      <alignment horizontal="center" vertical="center" wrapText="1" shrinkToFit="1"/>
    </xf>
    <xf numFmtId="172" fontId="2" fillId="0" borderId="11" xfId="0" applyNumberFormat="1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wrapText="1"/>
    </xf>
    <xf numFmtId="3" fontId="0" fillId="0" borderId="0" xfId="54" applyNumberFormat="1" applyFont="1" applyAlignment="1" applyProtection="1">
      <alignment horizontal="right"/>
      <protection hidden="1"/>
    </xf>
    <xf numFmtId="0" fontId="2" fillId="0" borderId="0" xfId="0" applyFont="1" applyAlignment="1">
      <alignment horizontal="right" wrapText="1"/>
    </xf>
    <xf numFmtId="49" fontId="3" fillId="0" borderId="23" xfId="0" applyNumberFormat="1" applyFont="1" applyBorder="1" applyAlignment="1">
      <alignment horizontal="left" vertical="top"/>
    </xf>
    <xf numFmtId="49" fontId="3" fillId="0" borderId="31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left" vertical="top"/>
    </xf>
    <xf numFmtId="0" fontId="6" fillId="0" borderId="0" xfId="0" applyFont="1" applyAlignment="1" quotePrefix="1">
      <alignment horizontal="center" wrapText="1"/>
    </xf>
    <xf numFmtId="0" fontId="5" fillId="0" borderId="24" xfId="0" applyFont="1" applyBorder="1" applyAlignment="1">
      <alignment horizontal="right" wrapText="1"/>
    </xf>
    <xf numFmtId="49" fontId="2" fillId="0" borderId="23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 quotePrefix="1">
      <alignment horizontal="center" vertical="center" wrapText="1"/>
    </xf>
    <xf numFmtId="0" fontId="2" fillId="0" borderId="30" xfId="0" applyNumberFormat="1" applyFont="1" applyBorder="1" applyAlignment="1" quotePrefix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 textRotation="90" wrapText="1"/>
    </xf>
    <xf numFmtId="0" fontId="2" fillId="0" borderId="30" xfId="0" applyNumberFormat="1" applyFont="1" applyFill="1" applyBorder="1" applyAlignment="1">
      <alignment horizontal="left" vertical="center" textRotation="90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right" wrapText="1"/>
    </xf>
    <xf numFmtId="0" fontId="2" fillId="0" borderId="0" xfId="0" applyFont="1" applyBorder="1" applyAlignment="1">
      <alignment horizontal="right"/>
    </xf>
    <xf numFmtId="3" fontId="2" fillId="0" borderId="0" xfId="54" applyNumberFormat="1" applyFont="1" applyAlignment="1" applyProtection="1">
      <alignment horizontal="right"/>
      <protection hidden="1"/>
    </xf>
    <xf numFmtId="0" fontId="81" fillId="0" borderId="0" xfId="0" applyFont="1" applyAlignment="1">
      <alignment horizontal="center"/>
    </xf>
    <xf numFmtId="0" fontId="81" fillId="0" borderId="0" xfId="0" applyFont="1" applyAlignment="1">
      <alignment horizontal="center" wrapText="1"/>
    </xf>
    <xf numFmtId="0" fontId="72" fillId="0" borderId="0" xfId="0" applyFont="1" applyAlignment="1">
      <alignment horizontal="center"/>
    </xf>
    <xf numFmtId="4" fontId="2" fillId="0" borderId="0" xfId="54" applyNumberFormat="1" applyFont="1" applyAlignment="1" applyProtection="1">
      <alignment horizontal="right" vertical="center"/>
      <protection hidden="1"/>
    </xf>
    <xf numFmtId="0" fontId="16" fillId="0" borderId="0" xfId="54" applyFont="1" applyAlignment="1" applyProtection="1">
      <alignment horizontal="center" vertical="center" wrapText="1"/>
      <protection hidden="1"/>
    </xf>
    <xf numFmtId="4" fontId="6" fillId="0" borderId="24" xfId="55" applyNumberFormat="1" applyFont="1" applyFill="1" applyBorder="1" applyAlignment="1">
      <alignment horizontal="right" vertical="top" wrapText="1"/>
      <protection/>
    </xf>
    <xf numFmtId="49" fontId="19" fillId="0" borderId="0" xfId="55" applyNumberFormat="1" applyFont="1" applyFill="1" applyBorder="1" applyAlignment="1" applyProtection="1">
      <alignment horizontal="left" wrapText="1"/>
      <protection hidden="1"/>
    </xf>
    <xf numFmtId="0" fontId="82" fillId="0" borderId="0" xfId="0" applyFont="1" applyAlignment="1">
      <alignment horizontal="center"/>
    </xf>
    <xf numFmtId="0" fontId="69" fillId="0" borderId="24" xfId="0" applyFont="1" applyBorder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1" xfId="54"/>
    <cellStyle name="Обычный_Tmp4" xfId="55"/>
    <cellStyle name="Обычный_Лист1" xfId="56"/>
    <cellStyle name="Обычный_пр№6 ведомст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&#1087;&#1086;%20&#1088;&#1072;&#1089;&#1093;&#1086;&#1076;&#1072;&#1084;%205-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№5 функционал"/>
      <sheetName val="пр№6 ведомст"/>
      <sheetName val="пр№7 прогр."/>
      <sheetName val="пр№8 пенсии"/>
      <sheetName val="пр№9 верхний предел"/>
    </sheetNames>
    <sheetDataSet>
      <sheetData sheetId="1">
        <row r="22">
          <cell r="H22">
            <v>0</v>
          </cell>
          <cell r="I22">
            <v>0</v>
          </cell>
        </row>
        <row r="179">
          <cell r="G179">
            <v>0</v>
          </cell>
          <cell r="H179">
            <v>0</v>
          </cell>
          <cell r="I179">
            <v>0</v>
          </cell>
        </row>
        <row r="180">
          <cell r="H180">
            <v>0</v>
          </cell>
          <cell r="I1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Normal="75" zoomScaleSheetLayoutView="100" zoomScalePageLayoutView="0" workbookViewId="0" topLeftCell="A5">
      <selection activeCell="C14" sqref="C14"/>
    </sheetView>
  </sheetViews>
  <sheetFormatPr defaultColWidth="9.00390625" defaultRowHeight="12.75"/>
  <cols>
    <col min="1" max="1" width="7.25390625" style="10" customWidth="1"/>
    <col min="2" max="2" width="28.125" style="4" customWidth="1"/>
    <col min="3" max="3" width="50.00390625" style="1" customWidth="1"/>
    <col min="4" max="5" width="17.875" style="1" customWidth="1"/>
    <col min="6" max="6" width="19.625" style="1" customWidth="1"/>
    <col min="7" max="16384" width="9.125" style="1" customWidth="1"/>
  </cols>
  <sheetData>
    <row r="1" spans="1:6" s="2" customFormat="1" ht="15.75" hidden="1">
      <c r="A1" s="10"/>
      <c r="B1" s="4"/>
      <c r="C1" s="294" t="s">
        <v>19</v>
      </c>
      <c r="D1" s="294"/>
      <c r="E1" s="294"/>
      <c r="F1" s="294"/>
    </row>
    <row r="2" spans="1:6" s="2" customFormat="1" ht="15.75" hidden="1">
      <c r="A2" s="10"/>
      <c r="B2" s="4"/>
      <c r="C2" s="294" t="s">
        <v>20</v>
      </c>
      <c r="D2" s="294"/>
      <c r="E2" s="294"/>
      <c r="F2" s="294"/>
    </row>
    <row r="3" spans="1:6" s="2" customFormat="1" ht="15.75" hidden="1">
      <c r="A3" s="10"/>
      <c r="B3" s="4"/>
      <c r="C3" s="294" t="s">
        <v>282</v>
      </c>
      <c r="D3" s="294"/>
      <c r="E3" s="294"/>
      <c r="F3" s="294"/>
    </row>
    <row r="4" spans="1:6" s="2" customFormat="1" ht="15.75" hidden="1">
      <c r="A4" s="10"/>
      <c r="B4" s="4"/>
      <c r="C4" s="1"/>
      <c r="D4" s="1"/>
      <c r="E4" s="1"/>
      <c r="F4" s="14"/>
    </row>
    <row r="5" spans="1:6" s="2" customFormat="1" ht="15.75">
      <c r="A5" s="10"/>
      <c r="B5" s="4"/>
      <c r="C5" s="294" t="s">
        <v>19</v>
      </c>
      <c r="D5" s="294"/>
      <c r="E5" s="294"/>
      <c r="F5" s="294"/>
    </row>
    <row r="6" spans="1:6" s="2" customFormat="1" ht="15.75">
      <c r="A6" s="10"/>
      <c r="B6" s="4"/>
      <c r="C6" s="294" t="s">
        <v>20</v>
      </c>
      <c r="D6" s="294"/>
      <c r="E6" s="294"/>
      <c r="F6" s="294"/>
    </row>
    <row r="7" spans="1:6" s="2" customFormat="1" ht="15.75">
      <c r="A7" s="10"/>
      <c r="B7" s="4"/>
      <c r="C7" s="294" t="s">
        <v>390</v>
      </c>
      <c r="D7" s="294"/>
      <c r="E7" s="294"/>
      <c r="F7" s="294"/>
    </row>
    <row r="8" spans="1:6" s="2" customFormat="1" ht="15.75">
      <c r="A8" s="10"/>
      <c r="B8" s="4"/>
      <c r="C8" s="1"/>
      <c r="D8" s="1"/>
      <c r="E8" s="1"/>
      <c r="F8" s="14"/>
    </row>
    <row r="9" spans="1:6" s="2" customFormat="1" ht="37.5" customHeight="1">
      <c r="A9" s="21"/>
      <c r="B9" s="293" t="s">
        <v>373</v>
      </c>
      <c r="C9" s="293"/>
      <c r="D9" s="293"/>
      <c r="E9" s="293"/>
      <c r="F9" s="293"/>
    </row>
    <row r="10" spans="1:6" s="2" customFormat="1" ht="15.75">
      <c r="A10" s="7"/>
      <c r="B10" s="7"/>
      <c r="C10" s="7"/>
      <c r="D10" s="7"/>
      <c r="E10" s="7"/>
      <c r="F10" s="7"/>
    </row>
    <row r="11" spans="1:6" s="2" customFormat="1" ht="15.75">
      <c r="A11" s="11"/>
      <c r="B11" s="5"/>
      <c r="C11" s="5"/>
      <c r="D11" s="5"/>
      <c r="E11" s="5"/>
      <c r="F11" s="13" t="s">
        <v>76</v>
      </c>
    </row>
    <row r="12" spans="1:6" s="6" customFormat="1" ht="17.25" customHeight="1">
      <c r="A12" s="288" t="s">
        <v>8</v>
      </c>
      <c r="B12" s="286" t="s">
        <v>0</v>
      </c>
      <c r="C12" s="284" t="s">
        <v>11</v>
      </c>
      <c r="D12" s="290" t="s">
        <v>15</v>
      </c>
      <c r="E12" s="291"/>
      <c r="F12" s="292"/>
    </row>
    <row r="13" spans="1:6" s="6" customFormat="1" ht="79.5" customHeight="1">
      <c r="A13" s="289"/>
      <c r="B13" s="287"/>
      <c r="C13" s="285"/>
      <c r="D13" s="9" t="s">
        <v>315</v>
      </c>
      <c r="E13" s="9" t="s">
        <v>335</v>
      </c>
      <c r="F13" s="9" t="s">
        <v>374</v>
      </c>
    </row>
    <row r="14" spans="1:6" s="2" customFormat="1" ht="15.75">
      <c r="A14" s="12">
        <v>1</v>
      </c>
      <c r="B14" s="3" t="s">
        <v>7</v>
      </c>
      <c r="C14" s="3" t="s">
        <v>12</v>
      </c>
      <c r="D14" s="3" t="s">
        <v>13</v>
      </c>
      <c r="E14" s="3" t="s">
        <v>14</v>
      </c>
      <c r="F14" s="3" t="s">
        <v>31</v>
      </c>
    </row>
    <row r="15" spans="1:8" s="8" customFormat="1" ht="48" customHeight="1">
      <c r="A15" s="17" t="s">
        <v>6</v>
      </c>
      <c r="B15" s="17" t="s">
        <v>26</v>
      </c>
      <c r="C15" s="18" t="s">
        <v>16</v>
      </c>
      <c r="D15" s="35">
        <v>0</v>
      </c>
      <c r="E15" s="35">
        <f>E16</f>
        <v>0</v>
      </c>
      <c r="F15" s="35">
        <f>F16</f>
        <v>0</v>
      </c>
      <c r="G15" s="15"/>
      <c r="H15" s="15"/>
    </row>
    <row r="16" spans="1:8" s="8" customFormat="1" ht="34.5" customHeight="1">
      <c r="A16" s="17" t="s">
        <v>7</v>
      </c>
      <c r="B16" s="17" t="s">
        <v>21</v>
      </c>
      <c r="C16" s="18" t="s">
        <v>10</v>
      </c>
      <c r="D16" s="35">
        <f>D15</f>
        <v>0</v>
      </c>
      <c r="E16" s="35">
        <f>E20-E24</f>
        <v>0</v>
      </c>
      <c r="F16" s="35">
        <f>F20-F24</f>
        <v>0</v>
      </c>
      <c r="G16" s="15"/>
      <c r="H16" s="15"/>
    </row>
    <row r="17" spans="1:8" s="8" customFormat="1" ht="16.5" customHeight="1">
      <c r="A17" s="17" t="s">
        <v>12</v>
      </c>
      <c r="B17" s="17" t="s">
        <v>22</v>
      </c>
      <c r="C17" s="18" t="s">
        <v>1</v>
      </c>
      <c r="D17" s="280">
        <f aca="true" t="shared" si="0" ref="D17:F19">D18</f>
        <v>7814602</v>
      </c>
      <c r="E17" s="280">
        <f t="shared" si="0"/>
        <v>6146410</v>
      </c>
      <c r="F17" s="280">
        <f t="shared" si="0"/>
        <v>6081700</v>
      </c>
      <c r="G17" s="15"/>
      <c r="H17" s="15"/>
    </row>
    <row r="18" spans="1:8" s="8" customFormat="1" ht="15.75">
      <c r="A18" s="17" t="s">
        <v>13</v>
      </c>
      <c r="B18" s="17" t="s">
        <v>23</v>
      </c>
      <c r="C18" s="18" t="s">
        <v>2</v>
      </c>
      <c r="D18" s="280">
        <f t="shared" si="0"/>
        <v>7814602</v>
      </c>
      <c r="E18" s="280">
        <f t="shared" si="0"/>
        <v>6146410</v>
      </c>
      <c r="F18" s="280">
        <f t="shared" si="0"/>
        <v>6081700</v>
      </c>
      <c r="G18" s="15"/>
      <c r="H18" s="15"/>
    </row>
    <row r="19" spans="1:8" s="8" customFormat="1" ht="33.75" customHeight="1">
      <c r="A19" s="17" t="s">
        <v>14</v>
      </c>
      <c r="B19" s="17" t="s">
        <v>24</v>
      </c>
      <c r="C19" s="18" t="s">
        <v>9</v>
      </c>
      <c r="D19" s="280">
        <f t="shared" si="0"/>
        <v>7814602</v>
      </c>
      <c r="E19" s="280">
        <f t="shared" si="0"/>
        <v>6146410</v>
      </c>
      <c r="F19" s="280">
        <f t="shared" si="0"/>
        <v>6081700</v>
      </c>
      <c r="G19" s="15"/>
      <c r="H19" s="15"/>
    </row>
    <row r="20" spans="1:8" s="8" customFormat="1" ht="31.5" customHeight="1">
      <c r="A20" s="17" t="s">
        <v>31</v>
      </c>
      <c r="B20" s="17" t="s">
        <v>25</v>
      </c>
      <c r="C20" s="18" t="s">
        <v>17</v>
      </c>
      <c r="D20" s="280">
        <f>прил№2!K73</f>
        <v>7814602</v>
      </c>
      <c r="E20" s="280">
        <f>прил№2!L73</f>
        <v>6146410</v>
      </c>
      <c r="F20" s="280">
        <f>прил№2!M73</f>
        <v>6081700</v>
      </c>
      <c r="G20" s="15"/>
      <c r="H20" s="15"/>
    </row>
    <row r="21" spans="1:8" s="8" customFormat="1" ht="17.25" customHeight="1">
      <c r="A21" s="17" t="s">
        <v>32</v>
      </c>
      <c r="B21" s="17" t="s">
        <v>27</v>
      </c>
      <c r="C21" s="18" t="s">
        <v>3</v>
      </c>
      <c r="D21" s="280">
        <f aca="true" t="shared" si="1" ref="D21:F23">D22</f>
        <v>7814602</v>
      </c>
      <c r="E21" s="281">
        <f t="shared" si="1"/>
        <v>6146410</v>
      </c>
      <c r="F21" s="281">
        <f t="shared" si="1"/>
        <v>6081700</v>
      </c>
      <c r="G21" s="15"/>
      <c r="H21" s="15"/>
    </row>
    <row r="22" spans="1:8" s="8" customFormat="1" ht="15.75">
      <c r="A22" s="17" t="s">
        <v>33</v>
      </c>
      <c r="B22" s="17" t="s">
        <v>28</v>
      </c>
      <c r="C22" s="18" t="s">
        <v>4</v>
      </c>
      <c r="D22" s="280">
        <f t="shared" si="1"/>
        <v>7814602</v>
      </c>
      <c r="E22" s="281">
        <f t="shared" si="1"/>
        <v>6146410</v>
      </c>
      <c r="F22" s="281">
        <f t="shared" si="1"/>
        <v>6081700</v>
      </c>
      <c r="G22" s="15"/>
      <c r="H22" s="15"/>
    </row>
    <row r="23" spans="1:8" s="8" customFormat="1" ht="32.25" customHeight="1">
      <c r="A23" s="17" t="s">
        <v>34</v>
      </c>
      <c r="B23" s="17" t="s">
        <v>29</v>
      </c>
      <c r="C23" s="18" t="s">
        <v>5</v>
      </c>
      <c r="D23" s="280">
        <f t="shared" si="1"/>
        <v>7814602</v>
      </c>
      <c r="E23" s="281">
        <f t="shared" si="1"/>
        <v>6146410</v>
      </c>
      <c r="F23" s="281">
        <f t="shared" si="1"/>
        <v>6081700</v>
      </c>
      <c r="G23" s="15"/>
      <c r="H23" s="15"/>
    </row>
    <row r="24" spans="1:8" s="8" customFormat="1" ht="35.25" customHeight="1">
      <c r="A24" s="17" t="s">
        <v>35</v>
      </c>
      <c r="B24" s="17" t="s">
        <v>30</v>
      </c>
      <c r="C24" s="18" t="s">
        <v>18</v>
      </c>
      <c r="D24" s="280">
        <f>пр№5!F221</f>
        <v>7814602</v>
      </c>
      <c r="E24" s="280">
        <f>пр№4!H185</f>
        <v>6146410</v>
      </c>
      <c r="F24" s="280">
        <f>пр№4!I185</f>
        <v>6081700</v>
      </c>
      <c r="G24" s="15"/>
      <c r="H24" s="15"/>
    </row>
    <row r="25" spans="1:8" s="8" customFormat="1" ht="18" customHeight="1">
      <c r="A25" s="283"/>
      <c r="B25" s="283"/>
      <c r="C25" s="283"/>
      <c r="D25" s="19"/>
      <c r="E25" s="19"/>
      <c r="F25" s="19"/>
      <c r="G25" s="15"/>
      <c r="H25" s="15"/>
    </row>
    <row r="31" spans="3:6" ht="15.75">
      <c r="C31" s="16"/>
      <c r="D31" s="20"/>
      <c r="E31" s="20"/>
      <c r="F31" s="20"/>
    </row>
    <row r="32" ht="15.75">
      <c r="C32" s="16"/>
    </row>
  </sheetData>
  <sheetProtection/>
  <mergeCells count="12">
    <mergeCell ref="C1:F1"/>
    <mergeCell ref="C2:F2"/>
    <mergeCell ref="C3:F3"/>
    <mergeCell ref="C5:F5"/>
    <mergeCell ref="C6:F6"/>
    <mergeCell ref="C7:F7"/>
    <mergeCell ref="A25:C25"/>
    <mergeCell ref="C12:C13"/>
    <mergeCell ref="B12:B13"/>
    <mergeCell ref="A12:A13"/>
    <mergeCell ref="D12:F12"/>
    <mergeCell ref="B9:F9"/>
  </mergeCells>
  <printOptions/>
  <pageMargins left="0.7874015748031497" right="0.3937007874015748" top="0.7874015748031497" bottom="0.7874015748031497" header="0.5118110236220472" footer="0.5118110236220472"/>
  <pageSetup fitToHeight="2"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4"/>
  <sheetViews>
    <sheetView tabSelected="1" view="pageBreakPreview" zoomScale="91" zoomScaleSheetLayoutView="91" zoomScalePageLayoutView="0" workbookViewId="0" topLeftCell="A50">
      <selection activeCell="H53" sqref="H53"/>
    </sheetView>
  </sheetViews>
  <sheetFormatPr defaultColWidth="9.00390625" defaultRowHeight="12.75"/>
  <cols>
    <col min="1" max="1" width="8.375" style="32" customWidth="1"/>
    <col min="2" max="2" width="4.375" style="33" customWidth="1"/>
    <col min="3" max="3" width="2.625" style="33" customWidth="1"/>
    <col min="4" max="4" width="3.625" style="33" customWidth="1"/>
    <col min="5" max="5" width="3.00390625" style="33" customWidth="1"/>
    <col min="6" max="6" width="4.25390625" style="33" customWidth="1"/>
    <col min="7" max="7" width="4.125" style="33" customWidth="1"/>
    <col min="8" max="8" width="5.125" style="33" customWidth="1"/>
    <col min="9" max="9" width="10.125" style="33" customWidth="1"/>
    <col min="10" max="10" width="51.75390625" style="33" customWidth="1"/>
    <col min="11" max="11" width="19.75390625" style="0" customWidth="1"/>
    <col min="12" max="12" width="18.125" style="0" customWidth="1"/>
    <col min="13" max="13" width="18.25390625" style="0" customWidth="1"/>
    <col min="14" max="14" width="10.875" style="0" customWidth="1"/>
    <col min="15" max="16" width="3.625" style="0" bestFit="1" customWidth="1"/>
  </cols>
  <sheetData>
    <row r="1" spans="1:13" s="28" customFormat="1" ht="16.5" customHeight="1">
      <c r="A1" s="26"/>
      <c r="B1" s="27"/>
      <c r="C1" s="295" t="s">
        <v>364</v>
      </c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3" s="28" customFormat="1" ht="16.5" customHeight="1">
      <c r="A2" s="26"/>
      <c r="B2" s="27"/>
      <c r="C2" s="295" t="s">
        <v>20</v>
      </c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3" spans="1:13" s="28" customFormat="1" ht="16.5" customHeight="1">
      <c r="A3" s="26"/>
      <c r="B3" s="27"/>
      <c r="C3" s="295" t="s">
        <v>391</v>
      </c>
      <c r="D3" s="295"/>
      <c r="E3" s="295"/>
      <c r="F3" s="295"/>
      <c r="G3" s="295"/>
      <c r="H3" s="295"/>
      <c r="I3" s="295"/>
      <c r="J3" s="295"/>
      <c r="K3" s="295"/>
      <c r="L3" s="295"/>
      <c r="M3" s="295"/>
    </row>
    <row r="4" spans="1:13" s="28" customFormat="1" ht="21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9"/>
      <c r="L4" s="29"/>
      <c r="M4" s="29"/>
    </row>
    <row r="5" spans="1:13" s="28" customFormat="1" ht="15.75" customHeight="1">
      <c r="A5" s="299" t="s">
        <v>375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</row>
    <row r="6" spans="1:13" s="28" customFormat="1" ht="7.5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9"/>
      <c r="L6" s="29"/>
      <c r="M6" s="29"/>
    </row>
    <row r="7" spans="1:13" s="28" customFormat="1" ht="15.75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9"/>
      <c r="L7" s="300" t="s">
        <v>76</v>
      </c>
      <c r="M7" s="300"/>
    </row>
    <row r="8" spans="1:13" s="28" customFormat="1" ht="15.75" customHeight="1">
      <c r="A8" s="306" t="s">
        <v>8</v>
      </c>
      <c r="B8" s="301" t="s">
        <v>36</v>
      </c>
      <c r="C8" s="302"/>
      <c r="D8" s="302"/>
      <c r="E8" s="302"/>
      <c r="F8" s="302"/>
      <c r="G8" s="302"/>
      <c r="H8" s="302"/>
      <c r="I8" s="303"/>
      <c r="J8" s="304" t="s">
        <v>41</v>
      </c>
      <c r="K8" s="304" t="str">
        <f>прил№1!D13</f>
        <v>2023 год</v>
      </c>
      <c r="L8" s="304" t="str">
        <f>прил№1!E13</f>
        <v>2024 год</v>
      </c>
      <c r="M8" s="304" t="str">
        <f>прил№1!F13</f>
        <v>2025 год</v>
      </c>
    </row>
    <row r="9" spans="1:13" s="28" customFormat="1" ht="138.75" customHeight="1">
      <c r="A9" s="307"/>
      <c r="B9" s="215" t="s">
        <v>42</v>
      </c>
      <c r="C9" s="215" t="s">
        <v>43</v>
      </c>
      <c r="D9" s="215" t="s">
        <v>44</v>
      </c>
      <c r="E9" s="215" t="s">
        <v>45</v>
      </c>
      <c r="F9" s="215" t="s">
        <v>46</v>
      </c>
      <c r="G9" s="215" t="s">
        <v>47</v>
      </c>
      <c r="H9" s="215" t="s">
        <v>300</v>
      </c>
      <c r="I9" s="215" t="s">
        <v>301</v>
      </c>
      <c r="J9" s="305"/>
      <c r="K9" s="305"/>
      <c r="L9" s="305"/>
      <c r="M9" s="305"/>
    </row>
    <row r="10" spans="1:13" s="30" customFormat="1" ht="13.5" customHeight="1">
      <c r="A10" s="216"/>
      <c r="B10" s="217">
        <v>1</v>
      </c>
      <c r="C10" s="217">
        <v>2</v>
      </c>
      <c r="D10" s="217">
        <v>3</v>
      </c>
      <c r="E10" s="217">
        <v>4</v>
      </c>
      <c r="F10" s="217">
        <v>5</v>
      </c>
      <c r="G10" s="217">
        <v>6</v>
      </c>
      <c r="H10" s="217">
        <v>7</v>
      </c>
      <c r="I10" s="217">
        <v>8</v>
      </c>
      <c r="J10" s="217">
        <v>9</v>
      </c>
      <c r="K10" s="217">
        <v>10</v>
      </c>
      <c r="L10" s="217">
        <v>11</v>
      </c>
      <c r="M10" s="217">
        <v>12</v>
      </c>
    </row>
    <row r="11" spans="1:16" ht="15" customHeight="1">
      <c r="A11" s="218" t="s">
        <v>6</v>
      </c>
      <c r="B11" s="219" t="s">
        <v>48</v>
      </c>
      <c r="C11" s="219" t="s">
        <v>6</v>
      </c>
      <c r="D11" s="219" t="s">
        <v>49</v>
      </c>
      <c r="E11" s="219" t="s">
        <v>49</v>
      </c>
      <c r="F11" s="219" t="s">
        <v>48</v>
      </c>
      <c r="G11" s="219" t="s">
        <v>49</v>
      </c>
      <c r="H11" s="219" t="s">
        <v>50</v>
      </c>
      <c r="I11" s="219" t="s">
        <v>48</v>
      </c>
      <c r="J11" s="198" t="s">
        <v>51</v>
      </c>
      <c r="K11" s="271">
        <f>K12+K26+K37+K40+K44+K16</f>
        <v>341200</v>
      </c>
      <c r="L11" s="271">
        <f>L12+L26+L37+L40+L44+L16</f>
        <v>352100</v>
      </c>
      <c r="M11" s="271">
        <f>M12+M26+M37+M40+M44+M16</f>
        <v>362900</v>
      </c>
      <c r="N11" s="31"/>
      <c r="O11" s="31"/>
      <c r="P11" s="31"/>
    </row>
    <row r="12" spans="1:16" ht="15" customHeight="1">
      <c r="A12" s="220">
        <f>A11+1</f>
        <v>2</v>
      </c>
      <c r="B12" s="221" t="s">
        <v>48</v>
      </c>
      <c r="C12" s="221" t="s">
        <v>6</v>
      </c>
      <c r="D12" s="221" t="s">
        <v>52</v>
      </c>
      <c r="E12" s="221" t="s">
        <v>49</v>
      </c>
      <c r="F12" s="221" t="s">
        <v>48</v>
      </c>
      <c r="G12" s="221" t="s">
        <v>49</v>
      </c>
      <c r="H12" s="221" t="s">
        <v>50</v>
      </c>
      <c r="I12" s="221" t="s">
        <v>48</v>
      </c>
      <c r="J12" s="199" t="s">
        <v>53</v>
      </c>
      <c r="K12" s="272">
        <f>K13</f>
        <v>17000</v>
      </c>
      <c r="L12" s="272">
        <f>L13</f>
        <v>18000</v>
      </c>
      <c r="M12" s="272">
        <f>M13</f>
        <v>18000</v>
      </c>
      <c r="N12" s="31"/>
      <c r="O12" s="31"/>
      <c r="P12" s="31"/>
    </row>
    <row r="13" spans="1:16" ht="18.75" customHeight="1">
      <c r="A13" s="220">
        <f aca="true" t="shared" si="0" ref="A13:A72">A12+1</f>
        <v>3</v>
      </c>
      <c r="B13" s="221" t="s">
        <v>54</v>
      </c>
      <c r="C13" s="221" t="s">
        <v>6</v>
      </c>
      <c r="D13" s="221" t="s">
        <v>52</v>
      </c>
      <c r="E13" s="221" t="s">
        <v>55</v>
      </c>
      <c r="F13" s="221" t="s">
        <v>48</v>
      </c>
      <c r="G13" s="221" t="s">
        <v>52</v>
      </c>
      <c r="H13" s="221" t="s">
        <v>50</v>
      </c>
      <c r="I13" s="221" t="s">
        <v>56</v>
      </c>
      <c r="J13" s="199" t="s">
        <v>57</v>
      </c>
      <c r="K13" s="248">
        <f>K15</f>
        <v>17000</v>
      </c>
      <c r="L13" s="248">
        <f>L15</f>
        <v>18000</v>
      </c>
      <c r="M13" s="248">
        <f>M15</f>
        <v>18000</v>
      </c>
      <c r="N13" s="31"/>
      <c r="O13" s="31"/>
      <c r="P13" s="31"/>
    </row>
    <row r="14" spans="1:16" ht="106.5" customHeight="1">
      <c r="A14" s="220">
        <f>A12+1</f>
        <v>3</v>
      </c>
      <c r="B14" s="221" t="s">
        <v>54</v>
      </c>
      <c r="C14" s="221" t="s">
        <v>6</v>
      </c>
      <c r="D14" s="221" t="s">
        <v>52</v>
      </c>
      <c r="E14" s="221" t="s">
        <v>55</v>
      </c>
      <c r="F14" s="221" t="s">
        <v>58</v>
      </c>
      <c r="G14" s="221" t="s">
        <v>52</v>
      </c>
      <c r="H14" s="221" t="s">
        <v>50</v>
      </c>
      <c r="I14" s="221" t="s">
        <v>56</v>
      </c>
      <c r="J14" s="37" t="s">
        <v>302</v>
      </c>
      <c r="K14" s="248">
        <f>K15</f>
        <v>17000</v>
      </c>
      <c r="L14" s="248">
        <f>L15</f>
        <v>18000</v>
      </c>
      <c r="M14" s="248">
        <f>M15</f>
        <v>18000</v>
      </c>
      <c r="N14" s="31"/>
      <c r="O14" s="31"/>
      <c r="P14" s="31"/>
    </row>
    <row r="15" spans="1:16" ht="146.25" customHeight="1">
      <c r="A15" s="220">
        <f>A13+1</f>
        <v>4</v>
      </c>
      <c r="B15" s="221" t="s">
        <v>54</v>
      </c>
      <c r="C15" s="221" t="s">
        <v>6</v>
      </c>
      <c r="D15" s="221" t="s">
        <v>52</v>
      </c>
      <c r="E15" s="221" t="s">
        <v>55</v>
      </c>
      <c r="F15" s="221" t="s">
        <v>58</v>
      </c>
      <c r="G15" s="221" t="s">
        <v>52</v>
      </c>
      <c r="H15" s="221" t="s">
        <v>157</v>
      </c>
      <c r="I15" s="221" t="s">
        <v>56</v>
      </c>
      <c r="J15" s="251" t="s">
        <v>380</v>
      </c>
      <c r="K15" s="248">
        <v>17000</v>
      </c>
      <c r="L15" s="248">
        <v>18000</v>
      </c>
      <c r="M15" s="248">
        <v>18000</v>
      </c>
      <c r="N15" s="31"/>
      <c r="O15" s="31"/>
      <c r="P15" s="31"/>
    </row>
    <row r="16" spans="1:16" ht="52.5" customHeight="1">
      <c r="A16" s="220">
        <f t="shared" si="0"/>
        <v>5</v>
      </c>
      <c r="B16" s="221" t="s">
        <v>48</v>
      </c>
      <c r="C16" s="221" t="s">
        <v>6</v>
      </c>
      <c r="D16" s="221" t="s">
        <v>346</v>
      </c>
      <c r="E16" s="221" t="s">
        <v>49</v>
      </c>
      <c r="F16" s="221" t="s">
        <v>48</v>
      </c>
      <c r="G16" s="221" t="s">
        <v>49</v>
      </c>
      <c r="H16" s="221" t="s">
        <v>50</v>
      </c>
      <c r="I16" s="221" t="s">
        <v>56</v>
      </c>
      <c r="J16" s="250" t="s">
        <v>347</v>
      </c>
      <c r="K16" s="272">
        <f>K17</f>
        <v>173800</v>
      </c>
      <c r="L16" s="272">
        <f>L17</f>
        <v>183800</v>
      </c>
      <c r="M16" s="272">
        <f>M17</f>
        <v>194600</v>
      </c>
      <c r="N16" s="31"/>
      <c r="O16" s="31"/>
      <c r="P16" s="31"/>
    </row>
    <row r="17" spans="1:16" ht="50.25" customHeight="1">
      <c r="A17" s="220">
        <f t="shared" si="0"/>
        <v>6</v>
      </c>
      <c r="B17" s="221" t="s">
        <v>48</v>
      </c>
      <c r="C17" s="221" t="s">
        <v>6</v>
      </c>
      <c r="D17" s="221" t="s">
        <v>346</v>
      </c>
      <c r="E17" s="221" t="s">
        <v>55</v>
      </c>
      <c r="F17" s="221" t="s">
        <v>48</v>
      </c>
      <c r="G17" s="221" t="s">
        <v>52</v>
      </c>
      <c r="H17" s="221" t="s">
        <v>50</v>
      </c>
      <c r="I17" s="221" t="s">
        <v>56</v>
      </c>
      <c r="J17" s="36" t="s">
        <v>348</v>
      </c>
      <c r="K17" s="248">
        <f>K19+K21+K23+K25</f>
        <v>173800</v>
      </c>
      <c r="L17" s="248">
        <f>L19+L21+L23+L25</f>
        <v>183800</v>
      </c>
      <c r="M17" s="248">
        <f>M19+M21+M23+M25</f>
        <v>194600</v>
      </c>
      <c r="N17" s="31"/>
      <c r="O17" s="31"/>
      <c r="P17" s="31"/>
    </row>
    <row r="18" spans="1:16" ht="102" customHeight="1">
      <c r="A18" s="220">
        <f t="shared" si="0"/>
        <v>7</v>
      </c>
      <c r="B18" s="221" t="s">
        <v>48</v>
      </c>
      <c r="C18" s="221" t="s">
        <v>6</v>
      </c>
      <c r="D18" s="221" t="s">
        <v>346</v>
      </c>
      <c r="E18" s="221" t="s">
        <v>55</v>
      </c>
      <c r="F18" s="221" t="s">
        <v>349</v>
      </c>
      <c r="G18" s="221" t="s">
        <v>52</v>
      </c>
      <c r="H18" s="221" t="s">
        <v>50</v>
      </c>
      <c r="I18" s="221" t="s">
        <v>56</v>
      </c>
      <c r="J18" s="37" t="s">
        <v>350</v>
      </c>
      <c r="K18" s="248">
        <f>K19</f>
        <v>82300</v>
      </c>
      <c r="L18" s="248">
        <f>L19</f>
        <v>87700</v>
      </c>
      <c r="M18" s="248">
        <f>M19</f>
        <v>93100</v>
      </c>
      <c r="N18" s="31"/>
      <c r="O18" s="31"/>
      <c r="P18" s="31"/>
    </row>
    <row r="19" spans="1:16" ht="171" customHeight="1">
      <c r="A19" s="220">
        <f t="shared" si="0"/>
        <v>8</v>
      </c>
      <c r="B19" s="221" t="s">
        <v>59</v>
      </c>
      <c r="C19" s="221" t="s">
        <v>6</v>
      </c>
      <c r="D19" s="221" t="s">
        <v>346</v>
      </c>
      <c r="E19" s="221" t="s">
        <v>55</v>
      </c>
      <c r="F19" s="221" t="s">
        <v>351</v>
      </c>
      <c r="G19" s="221" t="s">
        <v>52</v>
      </c>
      <c r="H19" s="221" t="s">
        <v>50</v>
      </c>
      <c r="I19" s="221" t="s">
        <v>56</v>
      </c>
      <c r="J19" s="251" t="s">
        <v>352</v>
      </c>
      <c r="K19" s="248">
        <v>82300</v>
      </c>
      <c r="L19" s="248">
        <v>87700</v>
      </c>
      <c r="M19" s="248">
        <v>93100</v>
      </c>
      <c r="N19" s="31"/>
      <c r="O19" s="31"/>
      <c r="P19" s="31"/>
    </row>
    <row r="20" spans="1:13" ht="111.75" customHeight="1">
      <c r="A20" s="220">
        <f t="shared" si="0"/>
        <v>9</v>
      </c>
      <c r="B20" s="221" t="s">
        <v>48</v>
      </c>
      <c r="C20" s="221" t="s">
        <v>6</v>
      </c>
      <c r="D20" s="221" t="s">
        <v>346</v>
      </c>
      <c r="E20" s="221" t="s">
        <v>55</v>
      </c>
      <c r="F20" s="221" t="s">
        <v>60</v>
      </c>
      <c r="G20" s="221" t="s">
        <v>52</v>
      </c>
      <c r="H20" s="221" t="s">
        <v>50</v>
      </c>
      <c r="I20" s="221" t="s">
        <v>56</v>
      </c>
      <c r="J20" s="37" t="s">
        <v>353</v>
      </c>
      <c r="K20" s="248">
        <f>K21</f>
        <v>600</v>
      </c>
      <c r="L20" s="248">
        <f>L21</f>
        <v>600</v>
      </c>
      <c r="M20" s="248">
        <f>M21</f>
        <v>600</v>
      </c>
    </row>
    <row r="21" spans="1:13" ht="183.75" customHeight="1">
      <c r="A21" s="220">
        <f t="shared" si="0"/>
        <v>10</v>
      </c>
      <c r="B21" s="221" t="s">
        <v>59</v>
      </c>
      <c r="C21" s="221" t="s">
        <v>6</v>
      </c>
      <c r="D21" s="221" t="s">
        <v>346</v>
      </c>
      <c r="E21" s="221" t="s">
        <v>55</v>
      </c>
      <c r="F21" s="221" t="s">
        <v>354</v>
      </c>
      <c r="G21" s="221" t="s">
        <v>52</v>
      </c>
      <c r="H21" s="221" t="s">
        <v>50</v>
      </c>
      <c r="I21" s="221" t="s">
        <v>56</v>
      </c>
      <c r="J21" s="251" t="s">
        <v>355</v>
      </c>
      <c r="K21" s="248">
        <v>600</v>
      </c>
      <c r="L21" s="248">
        <v>600</v>
      </c>
      <c r="M21" s="248">
        <v>600</v>
      </c>
    </row>
    <row r="22" spans="1:13" ht="93.75" customHeight="1">
      <c r="A22" s="220">
        <f t="shared" si="0"/>
        <v>11</v>
      </c>
      <c r="B22" s="221" t="s">
        <v>48</v>
      </c>
      <c r="C22" s="221" t="s">
        <v>6</v>
      </c>
      <c r="D22" s="221" t="s">
        <v>346</v>
      </c>
      <c r="E22" s="221" t="s">
        <v>55</v>
      </c>
      <c r="F22" s="221" t="s">
        <v>356</v>
      </c>
      <c r="G22" s="221" t="s">
        <v>52</v>
      </c>
      <c r="H22" s="221" t="s">
        <v>50</v>
      </c>
      <c r="I22" s="221" t="s">
        <v>56</v>
      </c>
      <c r="J22" s="37" t="s">
        <v>357</v>
      </c>
      <c r="K22" s="248">
        <f>K23</f>
        <v>101800</v>
      </c>
      <c r="L22" s="248">
        <f>L23</f>
        <v>107000</v>
      </c>
      <c r="M22" s="248">
        <f>M23</f>
        <v>112400</v>
      </c>
    </row>
    <row r="23" spans="1:13" ht="167.25" customHeight="1">
      <c r="A23" s="220">
        <f t="shared" si="0"/>
        <v>12</v>
      </c>
      <c r="B23" s="221" t="s">
        <v>59</v>
      </c>
      <c r="C23" s="221" t="s">
        <v>6</v>
      </c>
      <c r="D23" s="221" t="s">
        <v>346</v>
      </c>
      <c r="E23" s="221" t="s">
        <v>55</v>
      </c>
      <c r="F23" s="221" t="s">
        <v>358</v>
      </c>
      <c r="G23" s="221" t="s">
        <v>52</v>
      </c>
      <c r="H23" s="221" t="s">
        <v>50</v>
      </c>
      <c r="I23" s="221" t="s">
        <v>56</v>
      </c>
      <c r="J23" s="251" t="s">
        <v>359</v>
      </c>
      <c r="K23" s="248">
        <v>101800</v>
      </c>
      <c r="L23" s="248">
        <v>107000</v>
      </c>
      <c r="M23" s="248">
        <v>112400</v>
      </c>
    </row>
    <row r="24" spans="1:13" ht="113.25" customHeight="1">
      <c r="A24" s="220">
        <f t="shared" si="0"/>
        <v>13</v>
      </c>
      <c r="B24" s="221" t="s">
        <v>48</v>
      </c>
      <c r="C24" s="221" t="s">
        <v>6</v>
      </c>
      <c r="D24" s="221" t="s">
        <v>346</v>
      </c>
      <c r="E24" s="221" t="s">
        <v>55</v>
      </c>
      <c r="F24" s="221" t="s">
        <v>360</v>
      </c>
      <c r="G24" s="221" t="s">
        <v>52</v>
      </c>
      <c r="H24" s="221" t="s">
        <v>50</v>
      </c>
      <c r="I24" s="221" t="s">
        <v>56</v>
      </c>
      <c r="J24" s="37" t="s">
        <v>361</v>
      </c>
      <c r="K24" s="273">
        <f>K25</f>
        <v>-10900</v>
      </c>
      <c r="L24" s="273">
        <f>L25</f>
        <v>-11500</v>
      </c>
      <c r="M24" s="273">
        <f>M25</f>
        <v>-11500</v>
      </c>
    </row>
    <row r="25" spans="1:13" ht="147" customHeight="1">
      <c r="A25" s="220">
        <f t="shared" si="0"/>
        <v>14</v>
      </c>
      <c r="B25" s="221" t="s">
        <v>59</v>
      </c>
      <c r="C25" s="221" t="s">
        <v>6</v>
      </c>
      <c r="D25" s="221" t="s">
        <v>346</v>
      </c>
      <c r="E25" s="221" t="s">
        <v>55</v>
      </c>
      <c r="F25" s="221" t="s">
        <v>362</v>
      </c>
      <c r="G25" s="221" t="s">
        <v>52</v>
      </c>
      <c r="H25" s="221" t="s">
        <v>50</v>
      </c>
      <c r="I25" s="221" t="s">
        <v>56</v>
      </c>
      <c r="J25" s="251" t="s">
        <v>363</v>
      </c>
      <c r="K25" s="273">
        <v>-10900</v>
      </c>
      <c r="L25" s="273">
        <v>-11500</v>
      </c>
      <c r="M25" s="273">
        <v>-11500</v>
      </c>
    </row>
    <row r="26" spans="1:13" ht="27.75" customHeight="1">
      <c r="A26" s="220">
        <f>A15+1</f>
        <v>5</v>
      </c>
      <c r="B26" s="221" t="s">
        <v>48</v>
      </c>
      <c r="C26" s="221" t="s">
        <v>6</v>
      </c>
      <c r="D26" s="221" t="s">
        <v>61</v>
      </c>
      <c r="E26" s="221" t="s">
        <v>49</v>
      </c>
      <c r="F26" s="221" t="s">
        <v>48</v>
      </c>
      <c r="G26" s="221" t="s">
        <v>49</v>
      </c>
      <c r="H26" s="221" t="s">
        <v>50</v>
      </c>
      <c r="I26" s="221" t="s">
        <v>48</v>
      </c>
      <c r="J26" s="199" t="s">
        <v>62</v>
      </c>
      <c r="K26" s="272">
        <f>K27+K30</f>
        <v>3000</v>
      </c>
      <c r="L26" s="272">
        <f>L27+L30</f>
        <v>2900</v>
      </c>
      <c r="M26" s="272">
        <f>M27+M30</f>
        <v>2900</v>
      </c>
    </row>
    <row r="27" spans="1:13" ht="21.75" customHeight="1">
      <c r="A27" s="220">
        <f t="shared" si="0"/>
        <v>6</v>
      </c>
      <c r="B27" s="221" t="s">
        <v>48</v>
      </c>
      <c r="C27" s="221" t="s">
        <v>6</v>
      </c>
      <c r="D27" s="221" t="s">
        <v>61</v>
      </c>
      <c r="E27" s="221" t="s">
        <v>52</v>
      </c>
      <c r="F27" s="221" t="s">
        <v>48</v>
      </c>
      <c r="G27" s="221" t="s">
        <v>49</v>
      </c>
      <c r="H27" s="221" t="s">
        <v>50</v>
      </c>
      <c r="I27" s="221" t="s">
        <v>56</v>
      </c>
      <c r="J27" s="36" t="s">
        <v>63</v>
      </c>
      <c r="K27" s="248">
        <f aca="true" t="shared" si="1" ref="K27:M28">K28</f>
        <v>2100</v>
      </c>
      <c r="L27" s="248">
        <f t="shared" si="1"/>
        <v>2100</v>
      </c>
      <c r="M27" s="248">
        <f t="shared" si="1"/>
        <v>2100</v>
      </c>
    </row>
    <row r="28" spans="1:13" ht="73.5" customHeight="1">
      <c r="A28" s="220">
        <f t="shared" si="0"/>
        <v>7</v>
      </c>
      <c r="B28" s="221" t="s">
        <v>54</v>
      </c>
      <c r="C28" s="221" t="s">
        <v>6</v>
      </c>
      <c r="D28" s="221" t="s">
        <v>61</v>
      </c>
      <c r="E28" s="221" t="s">
        <v>52</v>
      </c>
      <c r="F28" s="221" t="s">
        <v>64</v>
      </c>
      <c r="G28" s="221" t="s">
        <v>35</v>
      </c>
      <c r="H28" s="221" t="s">
        <v>50</v>
      </c>
      <c r="I28" s="221" t="s">
        <v>56</v>
      </c>
      <c r="J28" s="200" t="s">
        <v>320</v>
      </c>
      <c r="K28" s="248">
        <f t="shared" si="1"/>
        <v>2100</v>
      </c>
      <c r="L28" s="248">
        <f t="shared" si="1"/>
        <v>2100</v>
      </c>
      <c r="M28" s="248">
        <f t="shared" si="1"/>
        <v>2100</v>
      </c>
    </row>
    <row r="29" spans="1:13" ht="104.25" customHeight="1">
      <c r="A29" s="220">
        <f t="shared" si="0"/>
        <v>8</v>
      </c>
      <c r="B29" s="221" t="s">
        <v>54</v>
      </c>
      <c r="C29" s="221" t="s">
        <v>6</v>
      </c>
      <c r="D29" s="221" t="s">
        <v>61</v>
      </c>
      <c r="E29" s="221" t="s">
        <v>52</v>
      </c>
      <c r="F29" s="221" t="s">
        <v>64</v>
      </c>
      <c r="G29" s="221" t="s">
        <v>35</v>
      </c>
      <c r="H29" s="221" t="s">
        <v>157</v>
      </c>
      <c r="I29" s="221" t="s">
        <v>56</v>
      </c>
      <c r="J29" s="200" t="s">
        <v>319</v>
      </c>
      <c r="K29" s="248">
        <v>2100</v>
      </c>
      <c r="L29" s="248">
        <v>2100</v>
      </c>
      <c r="M29" s="248">
        <v>2100</v>
      </c>
    </row>
    <row r="30" spans="1:13" ht="39.75" customHeight="1">
      <c r="A30" s="220">
        <f t="shared" si="0"/>
        <v>9</v>
      </c>
      <c r="B30" s="221" t="s">
        <v>48</v>
      </c>
      <c r="C30" s="221" t="s">
        <v>6</v>
      </c>
      <c r="D30" s="221" t="s">
        <v>61</v>
      </c>
      <c r="E30" s="221" t="s">
        <v>61</v>
      </c>
      <c r="F30" s="221" t="s">
        <v>48</v>
      </c>
      <c r="G30" s="221" t="s">
        <v>49</v>
      </c>
      <c r="H30" s="221" t="s">
        <v>50</v>
      </c>
      <c r="I30" s="221" t="s">
        <v>56</v>
      </c>
      <c r="J30" s="37" t="s">
        <v>93</v>
      </c>
      <c r="K30" s="248">
        <f>K31+K34</f>
        <v>900</v>
      </c>
      <c r="L30" s="248">
        <f>L31+L34</f>
        <v>800</v>
      </c>
      <c r="M30" s="248">
        <f>M31+M34</f>
        <v>800</v>
      </c>
    </row>
    <row r="31" spans="1:13" ht="39.75" customHeight="1">
      <c r="A31" s="220">
        <f t="shared" si="0"/>
        <v>10</v>
      </c>
      <c r="B31" s="221" t="s">
        <v>54</v>
      </c>
      <c r="C31" s="221" t="s">
        <v>6</v>
      </c>
      <c r="D31" s="221" t="s">
        <v>61</v>
      </c>
      <c r="E31" s="221" t="s">
        <v>61</v>
      </c>
      <c r="F31" s="221" t="s">
        <v>64</v>
      </c>
      <c r="G31" s="221" t="s">
        <v>49</v>
      </c>
      <c r="H31" s="221" t="s">
        <v>50</v>
      </c>
      <c r="I31" s="221" t="s">
        <v>56</v>
      </c>
      <c r="J31" s="37" t="s">
        <v>94</v>
      </c>
      <c r="K31" s="248">
        <f aca="true" t="shared" si="2" ref="K31:M32">K32</f>
        <v>100</v>
      </c>
      <c r="L31" s="248">
        <f t="shared" si="2"/>
        <v>0</v>
      </c>
      <c r="M31" s="248">
        <f t="shared" si="2"/>
        <v>0</v>
      </c>
    </row>
    <row r="32" spans="1:13" ht="49.5" customHeight="1">
      <c r="A32" s="220">
        <f t="shared" si="0"/>
        <v>11</v>
      </c>
      <c r="B32" s="221" t="s">
        <v>54</v>
      </c>
      <c r="C32" s="221" t="s">
        <v>6</v>
      </c>
      <c r="D32" s="221" t="s">
        <v>61</v>
      </c>
      <c r="E32" s="221" t="s">
        <v>61</v>
      </c>
      <c r="F32" s="221" t="s">
        <v>91</v>
      </c>
      <c r="G32" s="221" t="s">
        <v>35</v>
      </c>
      <c r="H32" s="221" t="s">
        <v>50</v>
      </c>
      <c r="I32" s="221" t="s">
        <v>56</v>
      </c>
      <c r="J32" s="37" t="s">
        <v>92</v>
      </c>
      <c r="K32" s="248">
        <f t="shared" si="2"/>
        <v>100</v>
      </c>
      <c r="L32" s="248">
        <f t="shared" si="2"/>
        <v>0</v>
      </c>
      <c r="M32" s="248">
        <f t="shared" si="2"/>
        <v>0</v>
      </c>
    </row>
    <row r="33" spans="1:13" ht="81.75" customHeight="1">
      <c r="A33" s="220">
        <f t="shared" si="0"/>
        <v>12</v>
      </c>
      <c r="B33" s="221" t="s">
        <v>54</v>
      </c>
      <c r="C33" s="221" t="s">
        <v>6</v>
      </c>
      <c r="D33" s="221" t="s">
        <v>61</v>
      </c>
      <c r="E33" s="221" t="s">
        <v>61</v>
      </c>
      <c r="F33" s="221" t="s">
        <v>91</v>
      </c>
      <c r="G33" s="221" t="s">
        <v>35</v>
      </c>
      <c r="H33" s="221" t="s">
        <v>157</v>
      </c>
      <c r="I33" s="221" t="s">
        <v>56</v>
      </c>
      <c r="J33" s="37" t="s">
        <v>321</v>
      </c>
      <c r="K33" s="248">
        <v>100</v>
      </c>
      <c r="L33" s="248">
        <v>0</v>
      </c>
      <c r="M33" s="248">
        <v>0</v>
      </c>
    </row>
    <row r="34" spans="1:13" ht="28.5" customHeight="1">
      <c r="A34" s="220">
        <f t="shared" si="0"/>
        <v>13</v>
      </c>
      <c r="B34" s="221" t="s">
        <v>54</v>
      </c>
      <c r="C34" s="221" t="s">
        <v>6</v>
      </c>
      <c r="D34" s="221" t="s">
        <v>61</v>
      </c>
      <c r="E34" s="221" t="s">
        <v>61</v>
      </c>
      <c r="F34" s="221" t="s">
        <v>95</v>
      </c>
      <c r="G34" s="221" t="s">
        <v>49</v>
      </c>
      <c r="H34" s="221" t="s">
        <v>50</v>
      </c>
      <c r="I34" s="221" t="s">
        <v>56</v>
      </c>
      <c r="J34" s="201" t="s">
        <v>306</v>
      </c>
      <c r="K34" s="248">
        <f aca="true" t="shared" si="3" ref="K34:M35">K35</f>
        <v>800</v>
      </c>
      <c r="L34" s="248">
        <f t="shared" si="3"/>
        <v>800</v>
      </c>
      <c r="M34" s="248">
        <f t="shared" si="3"/>
        <v>800</v>
      </c>
    </row>
    <row r="35" spans="1:13" ht="56.25" customHeight="1">
      <c r="A35" s="220">
        <f t="shared" si="0"/>
        <v>14</v>
      </c>
      <c r="B35" s="221" t="s">
        <v>54</v>
      </c>
      <c r="C35" s="221" t="s">
        <v>6</v>
      </c>
      <c r="D35" s="221" t="s">
        <v>61</v>
      </c>
      <c r="E35" s="221" t="s">
        <v>61</v>
      </c>
      <c r="F35" s="221" t="s">
        <v>84</v>
      </c>
      <c r="G35" s="221" t="s">
        <v>35</v>
      </c>
      <c r="H35" s="221" t="s">
        <v>50</v>
      </c>
      <c r="I35" s="221" t="s">
        <v>56</v>
      </c>
      <c r="J35" s="37" t="s">
        <v>96</v>
      </c>
      <c r="K35" s="248">
        <f t="shared" si="3"/>
        <v>800</v>
      </c>
      <c r="L35" s="248">
        <f t="shared" si="3"/>
        <v>800</v>
      </c>
      <c r="M35" s="248">
        <f t="shared" si="3"/>
        <v>800</v>
      </c>
    </row>
    <row r="36" spans="1:13" ht="81" customHeight="1">
      <c r="A36" s="220">
        <f t="shared" si="0"/>
        <v>15</v>
      </c>
      <c r="B36" s="221" t="s">
        <v>54</v>
      </c>
      <c r="C36" s="221" t="s">
        <v>6</v>
      </c>
      <c r="D36" s="221" t="s">
        <v>61</v>
      </c>
      <c r="E36" s="221" t="s">
        <v>61</v>
      </c>
      <c r="F36" s="221" t="s">
        <v>84</v>
      </c>
      <c r="G36" s="221" t="s">
        <v>35</v>
      </c>
      <c r="H36" s="221" t="s">
        <v>157</v>
      </c>
      <c r="I36" s="221" t="s">
        <v>56</v>
      </c>
      <c r="J36" s="37" t="s">
        <v>322</v>
      </c>
      <c r="K36" s="248">
        <v>800</v>
      </c>
      <c r="L36" s="248">
        <v>800</v>
      </c>
      <c r="M36" s="248">
        <v>800</v>
      </c>
    </row>
    <row r="37" spans="1:13" ht="51" customHeight="1">
      <c r="A37" s="220">
        <f t="shared" si="0"/>
        <v>16</v>
      </c>
      <c r="B37" s="221" t="s">
        <v>48</v>
      </c>
      <c r="C37" s="221" t="s">
        <v>6</v>
      </c>
      <c r="D37" s="221" t="s">
        <v>88</v>
      </c>
      <c r="E37" s="221" t="s">
        <v>49</v>
      </c>
      <c r="F37" s="221" t="s">
        <v>48</v>
      </c>
      <c r="G37" s="221" t="s">
        <v>49</v>
      </c>
      <c r="H37" s="221" t="s">
        <v>50</v>
      </c>
      <c r="I37" s="221" t="s">
        <v>48</v>
      </c>
      <c r="J37" s="22" t="s">
        <v>97</v>
      </c>
      <c r="K37" s="272">
        <f>K39</f>
        <v>2000</v>
      </c>
      <c r="L37" s="272">
        <f>L39</f>
        <v>2000</v>
      </c>
      <c r="M37" s="272">
        <f>M39</f>
        <v>2000</v>
      </c>
    </row>
    <row r="38" spans="1:13" ht="51" customHeight="1">
      <c r="A38" s="220">
        <f t="shared" si="0"/>
        <v>17</v>
      </c>
      <c r="B38" s="221" t="s">
        <v>37</v>
      </c>
      <c r="C38" s="221" t="s">
        <v>6</v>
      </c>
      <c r="D38" s="221" t="s">
        <v>88</v>
      </c>
      <c r="E38" s="221" t="s">
        <v>89</v>
      </c>
      <c r="F38" s="221" t="s">
        <v>48</v>
      </c>
      <c r="G38" s="221" t="s">
        <v>52</v>
      </c>
      <c r="H38" s="221" t="s">
        <v>50</v>
      </c>
      <c r="I38" s="221" t="s">
        <v>56</v>
      </c>
      <c r="J38" s="37" t="s">
        <v>101</v>
      </c>
      <c r="K38" s="248">
        <f>K39</f>
        <v>2000</v>
      </c>
      <c r="L38" s="248">
        <f>L39</f>
        <v>2000</v>
      </c>
      <c r="M38" s="248">
        <f>M39</f>
        <v>2000</v>
      </c>
    </row>
    <row r="39" spans="1:13" ht="51" customHeight="1">
      <c r="A39" s="220">
        <f t="shared" si="0"/>
        <v>18</v>
      </c>
      <c r="B39" s="221" t="s">
        <v>37</v>
      </c>
      <c r="C39" s="221" t="s">
        <v>6</v>
      </c>
      <c r="D39" s="221" t="s">
        <v>88</v>
      </c>
      <c r="E39" s="221" t="s">
        <v>89</v>
      </c>
      <c r="F39" s="221" t="s">
        <v>90</v>
      </c>
      <c r="G39" s="221" t="s">
        <v>52</v>
      </c>
      <c r="H39" s="221" t="s">
        <v>281</v>
      </c>
      <c r="I39" s="221" t="s">
        <v>56</v>
      </c>
      <c r="J39" s="22" t="s">
        <v>332</v>
      </c>
      <c r="K39" s="248">
        <v>2000</v>
      </c>
      <c r="L39" s="248">
        <v>2000</v>
      </c>
      <c r="M39" s="248">
        <v>2000</v>
      </c>
    </row>
    <row r="40" spans="1:13" ht="66" customHeight="1">
      <c r="A40" s="220">
        <f t="shared" si="0"/>
        <v>19</v>
      </c>
      <c r="B40" s="221" t="s">
        <v>48</v>
      </c>
      <c r="C40" s="221" t="s">
        <v>6</v>
      </c>
      <c r="D40" s="221" t="s">
        <v>38</v>
      </c>
      <c r="E40" s="221" t="s">
        <v>49</v>
      </c>
      <c r="F40" s="221" t="s">
        <v>48</v>
      </c>
      <c r="G40" s="221" t="s">
        <v>49</v>
      </c>
      <c r="H40" s="221" t="s">
        <v>50</v>
      </c>
      <c r="I40" s="221" t="s">
        <v>48</v>
      </c>
      <c r="J40" s="36" t="s">
        <v>65</v>
      </c>
      <c r="K40" s="272">
        <f>K41</f>
        <v>50000</v>
      </c>
      <c r="L40" s="272">
        <f>L41</f>
        <v>50000</v>
      </c>
      <c r="M40" s="272">
        <f>M41</f>
        <v>50000</v>
      </c>
    </row>
    <row r="41" spans="1:13" ht="118.5" customHeight="1">
      <c r="A41" s="220">
        <f t="shared" si="0"/>
        <v>20</v>
      </c>
      <c r="B41" s="221" t="s">
        <v>48</v>
      </c>
      <c r="C41" s="221" t="s">
        <v>6</v>
      </c>
      <c r="D41" s="221" t="s">
        <v>38</v>
      </c>
      <c r="E41" s="221" t="s">
        <v>382</v>
      </c>
      <c r="F41" s="221" t="s">
        <v>48</v>
      </c>
      <c r="G41" s="221" t="s">
        <v>49</v>
      </c>
      <c r="H41" s="221" t="s">
        <v>50</v>
      </c>
      <c r="I41" s="221" t="s">
        <v>66</v>
      </c>
      <c r="J41" s="251" t="s">
        <v>384</v>
      </c>
      <c r="K41" s="248">
        <f aca="true" t="shared" si="4" ref="K41:M42">K42</f>
        <v>50000</v>
      </c>
      <c r="L41" s="248">
        <f t="shared" si="4"/>
        <v>50000</v>
      </c>
      <c r="M41" s="248">
        <f t="shared" si="4"/>
        <v>50000</v>
      </c>
    </row>
    <row r="42" spans="1:13" ht="102.75" customHeight="1">
      <c r="A42" s="220">
        <f t="shared" si="0"/>
        <v>21</v>
      </c>
      <c r="B42" s="221" t="s">
        <v>48</v>
      </c>
      <c r="C42" s="221" t="s">
        <v>6</v>
      </c>
      <c r="D42" s="221" t="s">
        <v>38</v>
      </c>
      <c r="E42" s="221" t="s">
        <v>382</v>
      </c>
      <c r="F42" s="221" t="s">
        <v>95</v>
      </c>
      <c r="G42" s="221" t="s">
        <v>49</v>
      </c>
      <c r="H42" s="221" t="s">
        <v>50</v>
      </c>
      <c r="I42" s="221" t="s">
        <v>66</v>
      </c>
      <c r="J42" s="279" t="s">
        <v>385</v>
      </c>
      <c r="K42" s="248">
        <f t="shared" si="4"/>
        <v>50000</v>
      </c>
      <c r="L42" s="248">
        <f t="shared" si="4"/>
        <v>50000</v>
      </c>
      <c r="M42" s="248">
        <f t="shared" si="4"/>
        <v>50000</v>
      </c>
    </row>
    <row r="43" spans="1:13" ht="99.75" customHeight="1">
      <c r="A43" s="220">
        <f t="shared" si="0"/>
        <v>22</v>
      </c>
      <c r="B43" s="221" t="s">
        <v>37</v>
      </c>
      <c r="C43" s="221" t="s">
        <v>6</v>
      </c>
      <c r="D43" s="221" t="s">
        <v>38</v>
      </c>
      <c r="E43" s="221" t="s">
        <v>382</v>
      </c>
      <c r="F43" s="221" t="s">
        <v>383</v>
      </c>
      <c r="G43" s="221" t="s">
        <v>35</v>
      </c>
      <c r="H43" s="221" t="s">
        <v>50</v>
      </c>
      <c r="I43" s="221" t="s">
        <v>66</v>
      </c>
      <c r="J43" s="278" t="s">
        <v>381</v>
      </c>
      <c r="K43" s="248">
        <v>50000</v>
      </c>
      <c r="L43" s="248">
        <v>50000</v>
      </c>
      <c r="M43" s="248">
        <v>50000</v>
      </c>
    </row>
    <row r="44" spans="1:13" ht="52.5" customHeight="1">
      <c r="A44" s="220">
        <f t="shared" si="0"/>
        <v>23</v>
      </c>
      <c r="B44" s="221" t="s">
        <v>48</v>
      </c>
      <c r="C44" s="221" t="s">
        <v>6</v>
      </c>
      <c r="D44" s="221" t="s">
        <v>39</v>
      </c>
      <c r="E44" s="221" t="s">
        <v>49</v>
      </c>
      <c r="F44" s="221" t="s">
        <v>48</v>
      </c>
      <c r="G44" s="221" t="s">
        <v>49</v>
      </c>
      <c r="H44" s="221" t="s">
        <v>50</v>
      </c>
      <c r="I44" s="221" t="s">
        <v>48</v>
      </c>
      <c r="J44" s="37" t="s">
        <v>307</v>
      </c>
      <c r="K44" s="272">
        <f>K47+K48</f>
        <v>95400</v>
      </c>
      <c r="L44" s="272">
        <f>L47+L48</f>
        <v>95400</v>
      </c>
      <c r="M44" s="272">
        <f>M47+M48</f>
        <v>95400</v>
      </c>
    </row>
    <row r="45" spans="1:13" ht="29.25" customHeight="1">
      <c r="A45" s="220">
        <f t="shared" si="0"/>
        <v>24</v>
      </c>
      <c r="B45" s="221" t="s">
        <v>48</v>
      </c>
      <c r="C45" s="221" t="s">
        <v>6</v>
      </c>
      <c r="D45" s="221" t="s">
        <v>39</v>
      </c>
      <c r="E45" s="221" t="s">
        <v>52</v>
      </c>
      <c r="F45" s="221" t="s">
        <v>48</v>
      </c>
      <c r="G45" s="221" t="s">
        <v>49</v>
      </c>
      <c r="H45" s="221" t="s">
        <v>50</v>
      </c>
      <c r="I45" s="221" t="s">
        <v>68</v>
      </c>
      <c r="J45" s="37" t="s">
        <v>98</v>
      </c>
      <c r="K45" s="248">
        <f aca="true" t="shared" si="5" ref="K45:M46">K46</f>
        <v>95400</v>
      </c>
      <c r="L45" s="248">
        <f t="shared" si="5"/>
        <v>95400</v>
      </c>
      <c r="M45" s="248">
        <f t="shared" si="5"/>
        <v>95400</v>
      </c>
    </row>
    <row r="46" spans="1:13" ht="32.25" customHeight="1">
      <c r="A46" s="220">
        <f t="shared" si="0"/>
        <v>25</v>
      </c>
      <c r="B46" s="221" t="s">
        <v>48</v>
      </c>
      <c r="C46" s="221" t="s">
        <v>6</v>
      </c>
      <c r="D46" s="221" t="s">
        <v>39</v>
      </c>
      <c r="E46" s="221" t="s">
        <v>52</v>
      </c>
      <c r="F46" s="221" t="s">
        <v>100</v>
      </c>
      <c r="G46" s="221" t="s">
        <v>49</v>
      </c>
      <c r="H46" s="221" t="s">
        <v>50</v>
      </c>
      <c r="I46" s="221" t="s">
        <v>68</v>
      </c>
      <c r="J46" s="37" t="s">
        <v>99</v>
      </c>
      <c r="K46" s="248">
        <f t="shared" si="5"/>
        <v>95400</v>
      </c>
      <c r="L46" s="248">
        <f t="shared" si="5"/>
        <v>95400</v>
      </c>
      <c r="M46" s="248">
        <f t="shared" si="5"/>
        <v>95400</v>
      </c>
    </row>
    <row r="47" spans="1:13" ht="47.25" customHeight="1">
      <c r="A47" s="220">
        <f t="shared" si="0"/>
        <v>26</v>
      </c>
      <c r="B47" s="221" t="s">
        <v>37</v>
      </c>
      <c r="C47" s="221" t="s">
        <v>6</v>
      </c>
      <c r="D47" s="221" t="s">
        <v>39</v>
      </c>
      <c r="E47" s="221" t="s">
        <v>52</v>
      </c>
      <c r="F47" s="221" t="s">
        <v>67</v>
      </c>
      <c r="G47" s="221" t="s">
        <v>35</v>
      </c>
      <c r="H47" s="221" t="s">
        <v>50</v>
      </c>
      <c r="I47" s="221" t="s">
        <v>68</v>
      </c>
      <c r="J47" s="37" t="s">
        <v>82</v>
      </c>
      <c r="K47" s="248">
        <v>95400</v>
      </c>
      <c r="L47" s="248">
        <v>95400</v>
      </c>
      <c r="M47" s="248">
        <v>95400</v>
      </c>
    </row>
    <row r="48" spans="1:13" ht="29.25" customHeight="1" hidden="1">
      <c r="A48" s="220">
        <f t="shared" si="0"/>
        <v>27</v>
      </c>
      <c r="B48" s="221" t="s">
        <v>37</v>
      </c>
      <c r="C48" s="221" t="s">
        <v>6</v>
      </c>
      <c r="D48" s="221" t="s">
        <v>39</v>
      </c>
      <c r="E48" s="221" t="s">
        <v>55</v>
      </c>
      <c r="F48" s="221" t="s">
        <v>67</v>
      </c>
      <c r="G48" s="221" t="s">
        <v>35</v>
      </c>
      <c r="H48" s="221" t="s">
        <v>50</v>
      </c>
      <c r="I48" s="221" t="s">
        <v>68</v>
      </c>
      <c r="J48" s="23" t="s">
        <v>83</v>
      </c>
      <c r="K48" s="248"/>
      <c r="L48" s="248"/>
      <c r="M48" s="248"/>
    </row>
    <row r="49" spans="1:16" ht="26.25" customHeight="1">
      <c r="A49" s="220">
        <f t="shared" si="0"/>
        <v>28</v>
      </c>
      <c r="B49" s="219" t="s">
        <v>48</v>
      </c>
      <c r="C49" s="219" t="s">
        <v>7</v>
      </c>
      <c r="D49" s="219" t="s">
        <v>49</v>
      </c>
      <c r="E49" s="219" t="s">
        <v>49</v>
      </c>
      <c r="F49" s="219" t="s">
        <v>48</v>
      </c>
      <c r="G49" s="219" t="s">
        <v>49</v>
      </c>
      <c r="H49" s="219" t="s">
        <v>50</v>
      </c>
      <c r="I49" s="219" t="s">
        <v>48</v>
      </c>
      <c r="J49" s="198" t="s">
        <v>69</v>
      </c>
      <c r="K49" s="271">
        <f>K50</f>
        <v>7473402</v>
      </c>
      <c r="L49" s="271">
        <f>L50</f>
        <v>5794310</v>
      </c>
      <c r="M49" s="271">
        <f>M50</f>
        <v>5718800</v>
      </c>
      <c r="N49" s="31"/>
      <c r="O49" s="31"/>
      <c r="P49" s="31"/>
    </row>
    <row r="50" spans="1:13" ht="33.75" customHeight="1">
      <c r="A50" s="220">
        <f t="shared" si="0"/>
        <v>29</v>
      </c>
      <c r="B50" s="221" t="s">
        <v>48</v>
      </c>
      <c r="C50" s="221" t="s">
        <v>7</v>
      </c>
      <c r="D50" s="221" t="s">
        <v>55</v>
      </c>
      <c r="E50" s="221" t="s">
        <v>49</v>
      </c>
      <c r="F50" s="221" t="s">
        <v>48</v>
      </c>
      <c r="G50" s="221" t="s">
        <v>49</v>
      </c>
      <c r="H50" s="221" t="s">
        <v>50</v>
      </c>
      <c r="I50" s="221" t="s">
        <v>48</v>
      </c>
      <c r="J50" s="36" t="s">
        <v>70</v>
      </c>
      <c r="K50" s="272">
        <f>K51+K56+K69+K63</f>
        <v>7473402</v>
      </c>
      <c r="L50" s="272">
        <f>L51+L56+L69+L63</f>
        <v>5794310</v>
      </c>
      <c r="M50" s="272">
        <f>M51+M56+M69+M63</f>
        <v>5718800</v>
      </c>
    </row>
    <row r="51" spans="1:16" s="204" customFormat="1" ht="39" customHeight="1">
      <c r="A51" s="220">
        <f t="shared" si="0"/>
        <v>30</v>
      </c>
      <c r="B51" s="222" t="s">
        <v>48</v>
      </c>
      <c r="C51" s="222" t="s">
        <v>7</v>
      </c>
      <c r="D51" s="222" t="s">
        <v>55</v>
      </c>
      <c r="E51" s="222" t="s">
        <v>35</v>
      </c>
      <c r="F51" s="222" t="s">
        <v>48</v>
      </c>
      <c r="G51" s="222" t="s">
        <v>49</v>
      </c>
      <c r="H51" s="222" t="s">
        <v>50</v>
      </c>
      <c r="I51" s="222" t="s">
        <v>102</v>
      </c>
      <c r="J51" s="213" t="s">
        <v>103</v>
      </c>
      <c r="K51" s="272">
        <f>K52</f>
        <v>7146500</v>
      </c>
      <c r="L51" s="272">
        <f>L52</f>
        <v>5717200</v>
      </c>
      <c r="M51" s="272">
        <f>M52</f>
        <v>5717200</v>
      </c>
      <c r="N51" s="214"/>
      <c r="O51" s="214"/>
      <c r="P51" s="214"/>
    </row>
    <row r="52" spans="1:13" ht="34.5" customHeight="1">
      <c r="A52" s="220">
        <f t="shared" si="0"/>
        <v>31</v>
      </c>
      <c r="B52" s="221" t="s">
        <v>48</v>
      </c>
      <c r="C52" s="221" t="s">
        <v>7</v>
      </c>
      <c r="D52" s="221" t="s">
        <v>55</v>
      </c>
      <c r="E52" s="221" t="s">
        <v>40</v>
      </c>
      <c r="F52" s="221" t="s">
        <v>71</v>
      </c>
      <c r="G52" s="221" t="s">
        <v>49</v>
      </c>
      <c r="H52" s="221" t="s">
        <v>50</v>
      </c>
      <c r="I52" s="221" t="s">
        <v>102</v>
      </c>
      <c r="J52" s="37" t="s">
        <v>104</v>
      </c>
      <c r="K52" s="248">
        <f>K53+K55</f>
        <v>7146500</v>
      </c>
      <c r="L52" s="248">
        <f>L53+L55</f>
        <v>5717200</v>
      </c>
      <c r="M52" s="248">
        <f>M53+M55</f>
        <v>5717200</v>
      </c>
    </row>
    <row r="53" spans="1:13" ht="54" customHeight="1">
      <c r="A53" s="220">
        <f t="shared" si="0"/>
        <v>32</v>
      </c>
      <c r="B53" s="221" t="s">
        <v>37</v>
      </c>
      <c r="C53" s="221" t="s">
        <v>7</v>
      </c>
      <c r="D53" s="221" t="s">
        <v>55</v>
      </c>
      <c r="E53" s="221" t="s">
        <v>40</v>
      </c>
      <c r="F53" s="221" t="s">
        <v>71</v>
      </c>
      <c r="G53" s="221" t="s">
        <v>35</v>
      </c>
      <c r="H53" s="221" t="s">
        <v>50</v>
      </c>
      <c r="I53" s="221" t="s">
        <v>102</v>
      </c>
      <c r="J53" s="36" t="s">
        <v>389</v>
      </c>
      <c r="K53" s="248">
        <v>217500</v>
      </c>
      <c r="L53" s="248">
        <v>174000</v>
      </c>
      <c r="M53" s="248">
        <v>174000</v>
      </c>
    </row>
    <row r="54" spans="1:14" ht="69" customHeight="1">
      <c r="A54" s="220">
        <f t="shared" si="0"/>
        <v>33</v>
      </c>
      <c r="B54" s="221" t="s">
        <v>37</v>
      </c>
      <c r="C54" s="221" t="s">
        <v>7</v>
      </c>
      <c r="D54" s="221" t="s">
        <v>55</v>
      </c>
      <c r="E54" s="221" t="s">
        <v>386</v>
      </c>
      <c r="F54" s="221" t="s">
        <v>71</v>
      </c>
      <c r="G54" s="221" t="s">
        <v>49</v>
      </c>
      <c r="H54" s="221" t="s">
        <v>50</v>
      </c>
      <c r="I54" s="221" t="s">
        <v>102</v>
      </c>
      <c r="J54" s="36" t="s">
        <v>388</v>
      </c>
      <c r="K54" s="248">
        <v>6929000</v>
      </c>
      <c r="L54" s="248">
        <v>5543200</v>
      </c>
      <c r="M54" s="248">
        <v>5543200</v>
      </c>
      <c r="N54" s="31"/>
    </row>
    <row r="55" spans="1:14" ht="54" customHeight="1">
      <c r="A55" s="220">
        <f t="shared" si="0"/>
        <v>34</v>
      </c>
      <c r="B55" s="221" t="s">
        <v>37</v>
      </c>
      <c r="C55" s="221" t="s">
        <v>7</v>
      </c>
      <c r="D55" s="221" t="s">
        <v>55</v>
      </c>
      <c r="E55" s="221" t="s">
        <v>386</v>
      </c>
      <c r="F55" s="221" t="s">
        <v>71</v>
      </c>
      <c r="G55" s="221" t="s">
        <v>35</v>
      </c>
      <c r="H55" s="221" t="s">
        <v>50</v>
      </c>
      <c r="I55" s="282" t="s">
        <v>102</v>
      </c>
      <c r="J55" s="250" t="s">
        <v>387</v>
      </c>
      <c r="K55" s="248">
        <v>6929000</v>
      </c>
      <c r="L55" s="248">
        <v>5543200</v>
      </c>
      <c r="M55" s="248">
        <v>5543200</v>
      </c>
      <c r="N55" s="31"/>
    </row>
    <row r="56" spans="1:13" s="204" customFormat="1" ht="48.75" customHeight="1" hidden="1">
      <c r="A56" s="220">
        <f t="shared" si="0"/>
        <v>35</v>
      </c>
      <c r="B56" s="222" t="s">
        <v>48</v>
      </c>
      <c r="C56" s="222" t="s">
        <v>7</v>
      </c>
      <c r="D56" s="222" t="s">
        <v>55</v>
      </c>
      <c r="E56" s="222" t="s">
        <v>288</v>
      </c>
      <c r="F56" s="222" t="s">
        <v>48</v>
      </c>
      <c r="G56" s="222" t="s">
        <v>49</v>
      </c>
      <c r="H56" s="222" t="s">
        <v>50</v>
      </c>
      <c r="I56" s="222" t="s">
        <v>102</v>
      </c>
      <c r="J56" s="223" t="s">
        <v>289</v>
      </c>
      <c r="K56" s="272">
        <f aca="true" t="shared" si="6" ref="K56:M57">K57</f>
        <v>0</v>
      </c>
      <c r="L56" s="272">
        <f t="shared" si="6"/>
        <v>0</v>
      </c>
      <c r="M56" s="272">
        <f t="shared" si="6"/>
        <v>0</v>
      </c>
    </row>
    <row r="57" spans="1:13" ht="31.5" customHeight="1" hidden="1">
      <c r="A57" s="220">
        <f t="shared" si="0"/>
        <v>36</v>
      </c>
      <c r="B57" s="17" t="s">
        <v>48</v>
      </c>
      <c r="C57" s="17" t="s">
        <v>7</v>
      </c>
      <c r="D57" s="17" t="s">
        <v>55</v>
      </c>
      <c r="E57" s="17" t="s">
        <v>290</v>
      </c>
      <c r="F57" s="17" t="s">
        <v>73</v>
      </c>
      <c r="G57" s="17" t="s">
        <v>49</v>
      </c>
      <c r="H57" s="17" t="s">
        <v>50</v>
      </c>
      <c r="I57" s="17" t="s">
        <v>102</v>
      </c>
      <c r="J57" s="202" t="s">
        <v>291</v>
      </c>
      <c r="K57" s="248">
        <f t="shared" si="6"/>
        <v>0</v>
      </c>
      <c r="L57" s="248">
        <f t="shared" si="6"/>
        <v>0</v>
      </c>
      <c r="M57" s="248">
        <f t="shared" si="6"/>
        <v>0</v>
      </c>
    </row>
    <row r="58" spans="1:13" ht="28.5" customHeight="1" hidden="1">
      <c r="A58" s="220">
        <f t="shared" si="0"/>
        <v>37</v>
      </c>
      <c r="B58" s="221" t="s">
        <v>37</v>
      </c>
      <c r="C58" s="221" t="s">
        <v>7</v>
      </c>
      <c r="D58" s="221" t="s">
        <v>55</v>
      </c>
      <c r="E58" s="221" t="s">
        <v>290</v>
      </c>
      <c r="F58" s="221" t="s">
        <v>73</v>
      </c>
      <c r="G58" s="221" t="s">
        <v>35</v>
      </c>
      <c r="H58" s="221" t="s">
        <v>48</v>
      </c>
      <c r="I58" s="221" t="s">
        <v>102</v>
      </c>
      <c r="J58" s="202" t="s">
        <v>292</v>
      </c>
      <c r="K58" s="248">
        <f>K60+K62+K59+K61</f>
        <v>0</v>
      </c>
      <c r="L58" s="248">
        <f>L60+L62+L59+L61</f>
        <v>0</v>
      </c>
      <c r="M58" s="248">
        <f>M60+M62+M59+M61</f>
        <v>0</v>
      </c>
    </row>
    <row r="59" spans="1:13" ht="121.5" customHeight="1" hidden="1">
      <c r="A59" s="220">
        <f t="shared" si="0"/>
        <v>38</v>
      </c>
      <c r="B59" s="221" t="s">
        <v>37</v>
      </c>
      <c r="C59" s="221" t="s">
        <v>7</v>
      </c>
      <c r="D59" s="221" t="s">
        <v>55</v>
      </c>
      <c r="E59" s="221" t="s">
        <v>290</v>
      </c>
      <c r="F59" s="221" t="s">
        <v>73</v>
      </c>
      <c r="G59" s="221" t="s">
        <v>35</v>
      </c>
      <c r="H59" s="221" t="s">
        <v>295</v>
      </c>
      <c r="I59" s="221" t="s">
        <v>102</v>
      </c>
      <c r="J59" s="197" t="s">
        <v>294</v>
      </c>
      <c r="K59" s="248">
        <v>0</v>
      </c>
      <c r="L59" s="248">
        <v>0</v>
      </c>
      <c r="M59" s="248">
        <v>0</v>
      </c>
    </row>
    <row r="60" spans="1:13" ht="48.75" customHeight="1" hidden="1">
      <c r="A60" s="220">
        <f t="shared" si="0"/>
        <v>39</v>
      </c>
      <c r="B60" s="221" t="s">
        <v>37</v>
      </c>
      <c r="C60" s="221" t="s">
        <v>7</v>
      </c>
      <c r="D60" s="221" t="s">
        <v>55</v>
      </c>
      <c r="E60" s="221" t="s">
        <v>290</v>
      </c>
      <c r="F60" s="221" t="s">
        <v>73</v>
      </c>
      <c r="G60" s="221" t="s">
        <v>35</v>
      </c>
      <c r="H60" s="221" t="s">
        <v>85</v>
      </c>
      <c r="I60" s="221" t="s">
        <v>102</v>
      </c>
      <c r="J60" s="24" t="s">
        <v>297</v>
      </c>
      <c r="K60" s="248">
        <v>0</v>
      </c>
      <c r="L60" s="248">
        <v>0</v>
      </c>
      <c r="M60" s="248">
        <v>0</v>
      </c>
    </row>
    <row r="61" spans="1:13" ht="66" customHeight="1" hidden="1">
      <c r="A61" s="220">
        <f t="shared" si="0"/>
        <v>40</v>
      </c>
      <c r="B61" s="221" t="s">
        <v>37</v>
      </c>
      <c r="C61" s="221" t="s">
        <v>7</v>
      </c>
      <c r="D61" s="221" t="s">
        <v>55</v>
      </c>
      <c r="E61" s="221" t="s">
        <v>290</v>
      </c>
      <c r="F61" s="221" t="s">
        <v>73</v>
      </c>
      <c r="G61" s="221" t="s">
        <v>35</v>
      </c>
      <c r="H61" s="221" t="s">
        <v>86</v>
      </c>
      <c r="I61" s="221" t="s">
        <v>102</v>
      </c>
      <c r="J61" s="24" t="s">
        <v>296</v>
      </c>
      <c r="K61" s="248"/>
      <c r="L61" s="248"/>
      <c r="M61" s="248"/>
    </row>
    <row r="62" spans="1:13" ht="66" customHeight="1" hidden="1">
      <c r="A62" s="220">
        <f t="shared" si="0"/>
        <v>41</v>
      </c>
      <c r="B62" s="221" t="s">
        <v>37</v>
      </c>
      <c r="C62" s="221" t="s">
        <v>7</v>
      </c>
      <c r="D62" s="221" t="s">
        <v>55</v>
      </c>
      <c r="E62" s="221" t="s">
        <v>290</v>
      </c>
      <c r="F62" s="221" t="s">
        <v>73</v>
      </c>
      <c r="G62" s="221" t="s">
        <v>35</v>
      </c>
      <c r="H62" s="221" t="s">
        <v>330</v>
      </c>
      <c r="I62" s="221" t="s">
        <v>102</v>
      </c>
      <c r="J62" s="24" t="s">
        <v>318</v>
      </c>
      <c r="K62" s="248">
        <v>0</v>
      </c>
      <c r="L62" s="248">
        <v>0</v>
      </c>
      <c r="M62" s="248">
        <v>0</v>
      </c>
    </row>
    <row r="63" spans="1:13" s="204" customFormat="1" ht="43.5" customHeight="1">
      <c r="A63" s="220">
        <f t="shared" si="0"/>
        <v>42</v>
      </c>
      <c r="B63" s="222" t="s">
        <v>48</v>
      </c>
      <c r="C63" s="222" t="s">
        <v>7</v>
      </c>
      <c r="D63" s="222" t="s">
        <v>55</v>
      </c>
      <c r="E63" s="222" t="s">
        <v>77</v>
      </c>
      <c r="F63" s="222" t="s">
        <v>48</v>
      </c>
      <c r="G63" s="222" t="s">
        <v>49</v>
      </c>
      <c r="H63" s="222" t="s">
        <v>50</v>
      </c>
      <c r="I63" s="222" t="s">
        <v>102</v>
      </c>
      <c r="J63" s="213" t="s">
        <v>105</v>
      </c>
      <c r="K63" s="272">
        <f>K64+K67</f>
        <v>74334</v>
      </c>
      <c r="L63" s="272">
        <f>L64+L67</f>
        <v>77110</v>
      </c>
      <c r="M63" s="272">
        <f>M64+M67</f>
        <v>1600</v>
      </c>
    </row>
    <row r="64" spans="1:13" ht="54.75" customHeight="1">
      <c r="A64" s="220">
        <f t="shared" si="0"/>
        <v>43</v>
      </c>
      <c r="B64" s="17" t="s">
        <v>48</v>
      </c>
      <c r="C64" s="17" t="s">
        <v>7</v>
      </c>
      <c r="D64" s="17" t="s">
        <v>55</v>
      </c>
      <c r="E64" s="17" t="s">
        <v>77</v>
      </c>
      <c r="F64" s="17" t="s">
        <v>108</v>
      </c>
      <c r="G64" s="17" t="s">
        <v>49</v>
      </c>
      <c r="H64" s="17" t="s">
        <v>50</v>
      </c>
      <c r="I64" s="17" t="s">
        <v>102</v>
      </c>
      <c r="J64" s="18" t="s">
        <v>287</v>
      </c>
      <c r="K64" s="248">
        <f aca="true" t="shared" si="7" ref="K64:M65">K65</f>
        <v>1600</v>
      </c>
      <c r="L64" s="248">
        <f t="shared" si="7"/>
        <v>1600</v>
      </c>
      <c r="M64" s="248">
        <f t="shared" si="7"/>
        <v>1600</v>
      </c>
    </row>
    <row r="65" spans="1:13" ht="54" customHeight="1">
      <c r="A65" s="220">
        <f t="shared" si="0"/>
        <v>44</v>
      </c>
      <c r="B65" s="221" t="s">
        <v>37</v>
      </c>
      <c r="C65" s="221" t="s">
        <v>7</v>
      </c>
      <c r="D65" s="221" t="s">
        <v>55</v>
      </c>
      <c r="E65" s="221" t="s">
        <v>77</v>
      </c>
      <c r="F65" s="221" t="s">
        <v>108</v>
      </c>
      <c r="G65" s="221" t="s">
        <v>35</v>
      </c>
      <c r="H65" s="221" t="s">
        <v>50</v>
      </c>
      <c r="I65" s="221" t="s">
        <v>102</v>
      </c>
      <c r="J65" s="36" t="s">
        <v>299</v>
      </c>
      <c r="K65" s="248">
        <f t="shared" si="7"/>
        <v>1600</v>
      </c>
      <c r="L65" s="248">
        <f t="shared" si="7"/>
        <v>1600</v>
      </c>
      <c r="M65" s="248">
        <f t="shared" si="7"/>
        <v>1600</v>
      </c>
    </row>
    <row r="66" spans="1:13" ht="96" customHeight="1">
      <c r="A66" s="220">
        <f t="shared" si="0"/>
        <v>45</v>
      </c>
      <c r="B66" s="221" t="s">
        <v>37</v>
      </c>
      <c r="C66" s="221" t="s">
        <v>7</v>
      </c>
      <c r="D66" s="221" t="s">
        <v>55</v>
      </c>
      <c r="E66" s="221" t="s">
        <v>77</v>
      </c>
      <c r="F66" s="221" t="s">
        <v>108</v>
      </c>
      <c r="G66" s="221" t="s">
        <v>35</v>
      </c>
      <c r="H66" s="221" t="s">
        <v>74</v>
      </c>
      <c r="I66" s="221" t="s">
        <v>102</v>
      </c>
      <c r="J66" s="36" t="s">
        <v>298</v>
      </c>
      <c r="K66" s="248">
        <v>1600</v>
      </c>
      <c r="L66" s="248">
        <v>1600</v>
      </c>
      <c r="M66" s="248">
        <v>1600</v>
      </c>
    </row>
    <row r="67" spans="1:13" ht="76.5" customHeight="1">
      <c r="A67" s="220">
        <f t="shared" si="0"/>
        <v>46</v>
      </c>
      <c r="B67" s="221" t="s">
        <v>48</v>
      </c>
      <c r="C67" s="221" t="s">
        <v>7</v>
      </c>
      <c r="D67" s="221" t="s">
        <v>55</v>
      </c>
      <c r="E67" s="221" t="s">
        <v>78</v>
      </c>
      <c r="F67" s="221" t="s">
        <v>79</v>
      </c>
      <c r="G67" s="221" t="s">
        <v>49</v>
      </c>
      <c r="H67" s="221" t="s">
        <v>50</v>
      </c>
      <c r="I67" s="221" t="s">
        <v>102</v>
      </c>
      <c r="J67" s="276" t="s">
        <v>371</v>
      </c>
      <c r="K67" s="248">
        <f>K68</f>
        <v>72734</v>
      </c>
      <c r="L67" s="248">
        <f>L68</f>
        <v>75510</v>
      </c>
      <c r="M67" s="248">
        <f>M68</f>
        <v>0</v>
      </c>
    </row>
    <row r="68" spans="1:13" ht="97.5" customHeight="1">
      <c r="A68" s="220">
        <f t="shared" si="0"/>
        <v>47</v>
      </c>
      <c r="B68" s="221" t="s">
        <v>37</v>
      </c>
      <c r="C68" s="221" t="s">
        <v>7</v>
      </c>
      <c r="D68" s="221" t="s">
        <v>55</v>
      </c>
      <c r="E68" s="221" t="s">
        <v>78</v>
      </c>
      <c r="F68" s="221" t="s">
        <v>79</v>
      </c>
      <c r="G68" s="221" t="s">
        <v>35</v>
      </c>
      <c r="H68" s="221" t="s">
        <v>50</v>
      </c>
      <c r="I68" s="221" t="s">
        <v>102</v>
      </c>
      <c r="J68" s="276" t="s">
        <v>370</v>
      </c>
      <c r="K68" s="248">
        <v>72734</v>
      </c>
      <c r="L68" s="248">
        <v>75510</v>
      </c>
      <c r="M68" s="272">
        <v>0</v>
      </c>
    </row>
    <row r="69" spans="1:13" s="204" customFormat="1" ht="23.25" customHeight="1">
      <c r="A69" s="220">
        <f t="shared" si="0"/>
        <v>48</v>
      </c>
      <c r="B69" s="222" t="s">
        <v>48</v>
      </c>
      <c r="C69" s="222" t="s">
        <v>7</v>
      </c>
      <c r="D69" s="222" t="s">
        <v>55</v>
      </c>
      <c r="E69" s="222" t="s">
        <v>80</v>
      </c>
      <c r="F69" s="222" t="s">
        <v>48</v>
      </c>
      <c r="G69" s="222" t="s">
        <v>49</v>
      </c>
      <c r="H69" s="222" t="s">
        <v>50</v>
      </c>
      <c r="I69" s="222" t="s">
        <v>102</v>
      </c>
      <c r="J69" s="203" t="s">
        <v>72</v>
      </c>
      <c r="K69" s="272">
        <f aca="true" t="shared" si="8" ref="K69:M71">K70</f>
        <v>252568</v>
      </c>
      <c r="L69" s="272">
        <f t="shared" si="8"/>
        <v>0</v>
      </c>
      <c r="M69" s="272">
        <f t="shared" si="8"/>
        <v>0</v>
      </c>
    </row>
    <row r="70" spans="1:13" ht="39.75" customHeight="1">
      <c r="A70" s="220">
        <f t="shared" si="0"/>
        <v>49</v>
      </c>
      <c r="B70" s="221" t="s">
        <v>48</v>
      </c>
      <c r="C70" s="221" t="s">
        <v>7</v>
      </c>
      <c r="D70" s="221" t="s">
        <v>55</v>
      </c>
      <c r="E70" s="221" t="s">
        <v>81</v>
      </c>
      <c r="F70" s="221" t="s">
        <v>73</v>
      </c>
      <c r="G70" s="221" t="s">
        <v>49</v>
      </c>
      <c r="H70" s="221" t="s">
        <v>50</v>
      </c>
      <c r="I70" s="221" t="s">
        <v>102</v>
      </c>
      <c r="J70" s="37" t="s">
        <v>106</v>
      </c>
      <c r="K70" s="248">
        <f>K71</f>
        <v>252568</v>
      </c>
      <c r="L70" s="248">
        <f t="shared" si="8"/>
        <v>0</v>
      </c>
      <c r="M70" s="248">
        <f t="shared" si="8"/>
        <v>0</v>
      </c>
    </row>
    <row r="71" spans="1:13" ht="39" customHeight="1">
      <c r="A71" s="220">
        <f t="shared" si="0"/>
        <v>50</v>
      </c>
      <c r="B71" s="221" t="s">
        <v>37</v>
      </c>
      <c r="C71" s="221" t="s">
        <v>7</v>
      </c>
      <c r="D71" s="221" t="s">
        <v>55</v>
      </c>
      <c r="E71" s="221" t="s">
        <v>81</v>
      </c>
      <c r="F71" s="221" t="s">
        <v>73</v>
      </c>
      <c r="G71" s="221" t="s">
        <v>35</v>
      </c>
      <c r="H71" s="221" t="s">
        <v>50</v>
      </c>
      <c r="I71" s="221" t="s">
        <v>102</v>
      </c>
      <c r="J71" s="37" t="s">
        <v>107</v>
      </c>
      <c r="K71" s="248">
        <f>K72</f>
        <v>252568</v>
      </c>
      <c r="L71" s="248">
        <f t="shared" si="8"/>
        <v>0</v>
      </c>
      <c r="M71" s="248">
        <f t="shared" si="8"/>
        <v>0</v>
      </c>
    </row>
    <row r="72" spans="1:13" ht="68.25" customHeight="1">
      <c r="A72" s="220">
        <f t="shared" si="0"/>
        <v>51</v>
      </c>
      <c r="B72" s="221" t="s">
        <v>37</v>
      </c>
      <c r="C72" s="221" t="s">
        <v>7</v>
      </c>
      <c r="D72" s="221" t="s">
        <v>55</v>
      </c>
      <c r="E72" s="221" t="s">
        <v>81</v>
      </c>
      <c r="F72" s="221" t="s">
        <v>73</v>
      </c>
      <c r="G72" s="221" t="s">
        <v>35</v>
      </c>
      <c r="H72" s="221" t="s">
        <v>368</v>
      </c>
      <c r="I72" s="221" t="s">
        <v>102</v>
      </c>
      <c r="J72" s="275" t="s">
        <v>367</v>
      </c>
      <c r="K72" s="248">
        <v>252568</v>
      </c>
      <c r="L72" s="248">
        <v>0</v>
      </c>
      <c r="M72" s="248">
        <v>0</v>
      </c>
    </row>
    <row r="73" spans="1:13" ht="24" customHeight="1">
      <c r="A73" s="296" t="s">
        <v>75</v>
      </c>
      <c r="B73" s="297"/>
      <c r="C73" s="297"/>
      <c r="D73" s="297"/>
      <c r="E73" s="297"/>
      <c r="F73" s="297"/>
      <c r="G73" s="297"/>
      <c r="H73" s="297"/>
      <c r="I73" s="297"/>
      <c r="J73" s="298"/>
      <c r="K73" s="274">
        <f>K49+K11</f>
        <v>7814602</v>
      </c>
      <c r="L73" s="274">
        <f>L49+L11</f>
        <v>6146410</v>
      </c>
      <c r="M73" s="274">
        <f>M49+M11</f>
        <v>6081700</v>
      </c>
    </row>
    <row r="74" ht="12.75">
      <c r="K74" s="34"/>
    </row>
  </sheetData>
  <sheetProtection/>
  <mergeCells count="12">
    <mergeCell ref="M8:M9"/>
    <mergeCell ref="A8:A9"/>
    <mergeCell ref="C1:M1"/>
    <mergeCell ref="A73:J73"/>
    <mergeCell ref="C2:M2"/>
    <mergeCell ref="C3:M3"/>
    <mergeCell ref="A5:M5"/>
    <mergeCell ref="L7:M7"/>
    <mergeCell ref="B8:I8"/>
    <mergeCell ref="J8:J9"/>
    <mergeCell ref="K8:K9"/>
    <mergeCell ref="L8:L9"/>
  </mergeCells>
  <printOptions/>
  <pageMargins left="0.7" right="0.7" top="0.75" bottom="0.75" header="0.3" footer="0.3"/>
  <pageSetup horizontalDpi="600" verticalDpi="600" orientation="portrait" paperSize="9" scale="53" r:id="rId1"/>
  <rowBreaks count="1" manualBreakCount="1">
    <brk id="4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="95" zoomScaleSheetLayoutView="95" zoomScalePageLayoutView="0" workbookViewId="0" topLeftCell="A9">
      <selection activeCell="D15" sqref="D15"/>
    </sheetView>
  </sheetViews>
  <sheetFormatPr defaultColWidth="9.00390625" defaultRowHeight="12.75"/>
  <cols>
    <col min="2" max="2" width="37.625" style="40" customWidth="1"/>
    <col min="3" max="3" width="10.875" style="0" bestFit="1" customWidth="1"/>
    <col min="4" max="4" width="16.25390625" style="0" bestFit="1" customWidth="1"/>
    <col min="5" max="5" width="18.75390625" style="0" customWidth="1"/>
    <col min="6" max="6" width="18.00390625" style="0" customWidth="1"/>
    <col min="7" max="7" width="12.125" style="0" bestFit="1" customWidth="1"/>
  </cols>
  <sheetData>
    <row r="1" spans="1:13" s="1" customFormat="1" ht="15.75" customHeight="1" hidden="1">
      <c r="A1" s="10"/>
      <c r="B1" s="4"/>
      <c r="D1" s="309" t="s">
        <v>19</v>
      </c>
      <c r="E1" s="309"/>
      <c r="F1" s="309"/>
      <c r="G1" s="39"/>
      <c r="H1" s="39"/>
      <c r="I1" s="39"/>
      <c r="J1" s="39"/>
      <c r="K1" s="39"/>
      <c r="L1" s="39"/>
      <c r="M1" s="39"/>
    </row>
    <row r="2" spans="1:13" s="1" customFormat="1" ht="15.75" customHeight="1" hidden="1">
      <c r="A2" s="10"/>
      <c r="B2" s="4"/>
      <c r="D2" s="309" t="s">
        <v>109</v>
      </c>
      <c r="E2" s="309"/>
      <c r="F2" s="309"/>
      <c r="G2" s="39"/>
      <c r="H2" s="39"/>
      <c r="I2" s="39"/>
      <c r="J2" s="39"/>
      <c r="K2" s="39"/>
      <c r="L2" s="39"/>
      <c r="M2" s="39"/>
    </row>
    <row r="3" spans="1:13" s="1" customFormat="1" ht="15.75" customHeight="1" hidden="1">
      <c r="A3" s="10"/>
      <c r="B3" s="4"/>
      <c r="D3" s="309" t="s">
        <v>110</v>
      </c>
      <c r="E3" s="309"/>
      <c r="F3" s="309"/>
      <c r="G3" s="39"/>
      <c r="H3" s="39"/>
      <c r="I3" s="39"/>
      <c r="J3" s="39"/>
      <c r="K3" s="39"/>
      <c r="L3" s="39"/>
      <c r="M3" s="39"/>
    </row>
    <row r="4" spans="1:13" s="1" customFormat="1" ht="15.75" customHeight="1" hidden="1">
      <c r="A4" s="10"/>
      <c r="B4" s="4"/>
      <c r="D4" s="38"/>
      <c r="E4" s="38"/>
      <c r="F4" s="38"/>
      <c r="G4" s="39"/>
      <c r="H4" s="39"/>
      <c r="I4" s="39"/>
      <c r="J4" s="39"/>
      <c r="K4" s="39"/>
      <c r="L4" s="39"/>
      <c r="M4" s="39"/>
    </row>
    <row r="5" spans="3:6" ht="15.75" hidden="1">
      <c r="C5" s="41"/>
      <c r="D5" s="310" t="s">
        <v>280</v>
      </c>
      <c r="E5" s="310"/>
      <c r="F5" s="310"/>
    </row>
    <row r="6" spans="3:6" ht="15.75" hidden="1">
      <c r="C6" s="41"/>
      <c r="D6" s="310" t="s">
        <v>111</v>
      </c>
      <c r="E6" s="310"/>
      <c r="F6" s="310"/>
    </row>
    <row r="7" spans="3:6" ht="15.75" hidden="1">
      <c r="C7" s="41"/>
      <c r="D7" s="311" t="s">
        <v>283</v>
      </c>
      <c r="E7" s="311"/>
      <c r="F7" s="311"/>
    </row>
    <row r="8" spans="3:6" ht="9" customHeight="1" hidden="1">
      <c r="C8" s="41"/>
      <c r="D8" s="42"/>
      <c r="E8" s="42"/>
      <c r="F8" s="43"/>
    </row>
    <row r="9" spans="3:6" ht="15.75">
      <c r="C9" s="41"/>
      <c r="D9" s="310" t="s">
        <v>280</v>
      </c>
      <c r="E9" s="310"/>
      <c r="F9" s="310"/>
    </row>
    <row r="10" spans="3:6" ht="15.75">
      <c r="C10" s="41"/>
      <c r="D10" s="310" t="s">
        <v>111</v>
      </c>
      <c r="E10" s="310"/>
      <c r="F10" s="310"/>
    </row>
    <row r="11" spans="3:6" ht="15.75">
      <c r="C11" s="41"/>
      <c r="D11" s="311" t="s">
        <v>392</v>
      </c>
      <c r="E11" s="311"/>
      <c r="F11" s="311"/>
    </row>
    <row r="12" spans="3:6" ht="9" customHeight="1">
      <c r="C12" s="41"/>
      <c r="D12" s="42"/>
      <c r="E12" s="42"/>
      <c r="F12" s="43"/>
    </row>
    <row r="13" spans="1:6" ht="51.75" customHeight="1">
      <c r="A13" s="308" t="s">
        <v>376</v>
      </c>
      <c r="B13" s="308"/>
      <c r="C13" s="308"/>
      <c r="D13" s="308"/>
      <c r="E13" s="308"/>
      <c r="F13" s="308"/>
    </row>
    <row r="14" spans="2:6" ht="15.75">
      <c r="B14" s="44"/>
      <c r="C14" s="45"/>
      <c r="D14" s="46"/>
      <c r="E14" s="46"/>
      <c r="F14" s="46" t="s">
        <v>112</v>
      </c>
    </row>
    <row r="15" spans="1:6" ht="42" customHeight="1">
      <c r="A15" s="47" t="s">
        <v>113</v>
      </c>
      <c r="B15" s="48" t="s">
        <v>114</v>
      </c>
      <c r="C15" s="49" t="s">
        <v>115</v>
      </c>
      <c r="D15" s="277" t="str">
        <f>прил№1!D13</f>
        <v>2023 год</v>
      </c>
      <c r="E15" s="277" t="str">
        <f>прил№1!E13</f>
        <v>2024 год</v>
      </c>
      <c r="F15" s="277" t="str">
        <f>прил№1!F13</f>
        <v>2025 год</v>
      </c>
    </row>
    <row r="16" spans="1:6" ht="15.75">
      <c r="A16" s="47"/>
      <c r="B16" s="51">
        <v>1</v>
      </c>
      <c r="C16" s="52" t="s">
        <v>7</v>
      </c>
      <c r="D16" s="52" t="s">
        <v>12</v>
      </c>
      <c r="E16" s="52" t="s">
        <v>13</v>
      </c>
      <c r="F16" s="52" t="s">
        <v>14</v>
      </c>
    </row>
    <row r="17" spans="1:6" ht="81.75" customHeight="1">
      <c r="A17" s="47">
        <f>A16+1</f>
        <v>1</v>
      </c>
      <c r="B17" s="53" t="s">
        <v>116</v>
      </c>
      <c r="C17" s="54" t="s">
        <v>117</v>
      </c>
      <c r="D17" s="265">
        <f>D18+D19+D20+D22+D23+D21</f>
        <v>6165602</v>
      </c>
      <c r="E17" s="265">
        <f>E18+E19+E20+E22+E23+E21</f>
        <v>4600702</v>
      </c>
      <c r="F17" s="265">
        <f>F18+F19+F20+F22+F23+F21</f>
        <v>4447702</v>
      </c>
    </row>
    <row r="18" spans="1:7" ht="63">
      <c r="A18" s="47">
        <f>A17+1</f>
        <v>2</v>
      </c>
      <c r="B18" s="53" t="s">
        <v>118</v>
      </c>
      <c r="C18" s="54" t="s">
        <v>119</v>
      </c>
      <c r="D18" s="265">
        <f>пр№4!G20</f>
        <v>1148641</v>
      </c>
      <c r="E18" s="265">
        <f>пр№4!H20</f>
        <v>1148641</v>
      </c>
      <c r="F18" s="265">
        <f>пр№4!I20</f>
        <v>1148641</v>
      </c>
      <c r="G18" s="55"/>
    </row>
    <row r="19" spans="1:6" ht="94.5">
      <c r="A19" s="47">
        <f>A18+1</f>
        <v>3</v>
      </c>
      <c r="B19" s="53" t="s">
        <v>120</v>
      </c>
      <c r="C19" s="54" t="s">
        <v>121</v>
      </c>
      <c r="D19" s="265">
        <f>пр№4!G32</f>
        <v>14400</v>
      </c>
      <c r="E19" s="265">
        <f>пр№4!H32</f>
        <v>14400</v>
      </c>
      <c r="F19" s="265">
        <f>пр№4!I32</f>
        <v>14400</v>
      </c>
    </row>
    <row r="20" spans="1:9" ht="94.5">
      <c r="A20" s="47">
        <f>A19+1</f>
        <v>4</v>
      </c>
      <c r="B20" s="53" t="s">
        <v>122</v>
      </c>
      <c r="C20" s="54" t="s">
        <v>123</v>
      </c>
      <c r="D20" s="266">
        <f>пр№4!G33</f>
        <v>4890461</v>
      </c>
      <c r="E20" s="266">
        <f>пр№4!H33</f>
        <v>3326061</v>
      </c>
      <c r="F20" s="266">
        <f>пр№4!I33</f>
        <v>3173061</v>
      </c>
      <c r="G20" s="56"/>
      <c r="H20" s="56"/>
      <c r="I20" s="56"/>
    </row>
    <row r="21" spans="1:9" s="61" customFormat="1" ht="31.5" hidden="1">
      <c r="A21" s="47">
        <f aca="true" t="shared" si="0" ref="A21:A42">A20+1</f>
        <v>5</v>
      </c>
      <c r="B21" s="57" t="s">
        <v>124</v>
      </c>
      <c r="C21" s="58" t="s">
        <v>125</v>
      </c>
      <c r="D21" s="267">
        <f>пр№4!G77</f>
        <v>100000</v>
      </c>
      <c r="E21" s="267">
        <f>пр№4!H77</f>
        <v>100000</v>
      </c>
      <c r="F21" s="267">
        <f>пр№4!I77</f>
        <v>100000</v>
      </c>
      <c r="G21" s="59"/>
      <c r="H21" s="60"/>
      <c r="I21" s="60"/>
    </row>
    <row r="22" spans="1:9" ht="15.75">
      <c r="A22" s="47">
        <v>5</v>
      </c>
      <c r="B22" s="53" t="s">
        <v>126</v>
      </c>
      <c r="C22" s="54" t="s">
        <v>127</v>
      </c>
      <c r="D22" s="265">
        <f>пр№4!G83</f>
        <v>10000</v>
      </c>
      <c r="E22" s="265">
        <f>пр№4!H83</f>
        <v>10000</v>
      </c>
      <c r="F22" s="265">
        <f>пр№4!I83</f>
        <v>10000</v>
      </c>
      <c r="G22" s="56"/>
      <c r="H22" s="56"/>
      <c r="I22" s="56"/>
    </row>
    <row r="23" spans="1:6" ht="31.5">
      <c r="A23" s="47">
        <f t="shared" si="0"/>
        <v>6</v>
      </c>
      <c r="B23" s="53" t="s">
        <v>128</v>
      </c>
      <c r="C23" s="54" t="s">
        <v>129</v>
      </c>
      <c r="D23" s="265">
        <f>пр№4!G84</f>
        <v>2100</v>
      </c>
      <c r="E23" s="265">
        <f>пр№4!H84</f>
        <v>1600</v>
      </c>
      <c r="F23" s="265">
        <f>пр№4!I84</f>
        <v>1600</v>
      </c>
    </row>
    <row r="24" spans="1:6" ht="50.25" customHeight="1">
      <c r="A24" s="47">
        <f t="shared" si="0"/>
        <v>7</v>
      </c>
      <c r="B24" s="53" t="s">
        <v>130</v>
      </c>
      <c r="C24" s="54" t="s">
        <v>131</v>
      </c>
      <c r="D24" s="265">
        <f>D25</f>
        <v>72734</v>
      </c>
      <c r="E24" s="265">
        <f>E25</f>
        <v>75510</v>
      </c>
      <c r="F24" s="268">
        <f>F25</f>
        <v>0</v>
      </c>
    </row>
    <row r="25" spans="1:6" ht="31.5">
      <c r="A25" s="47">
        <f t="shared" si="0"/>
        <v>8</v>
      </c>
      <c r="B25" s="53" t="s">
        <v>132</v>
      </c>
      <c r="C25" s="54" t="s">
        <v>133</v>
      </c>
      <c r="D25" s="265">
        <f>пр№4!G94</f>
        <v>72734</v>
      </c>
      <c r="E25" s="265">
        <f>пр№4!H94</f>
        <v>75510</v>
      </c>
      <c r="F25" s="265">
        <f>пр№4!I94</f>
        <v>0</v>
      </c>
    </row>
    <row r="26" spans="1:7" ht="63">
      <c r="A26" s="47">
        <f t="shared" si="0"/>
        <v>9</v>
      </c>
      <c r="B26" s="53" t="s">
        <v>134</v>
      </c>
      <c r="C26" s="54" t="s">
        <v>135</v>
      </c>
      <c r="D26" s="265">
        <f>D28</f>
        <v>49500</v>
      </c>
      <c r="E26" s="265">
        <f>E27+E28</f>
        <v>50000</v>
      </c>
      <c r="F26" s="265">
        <f>F27+F28</f>
        <v>50000</v>
      </c>
      <c r="G26" s="62"/>
    </row>
    <row r="27" spans="1:6" ht="63" hidden="1">
      <c r="A27" s="47">
        <f t="shared" si="0"/>
        <v>10</v>
      </c>
      <c r="B27" s="53" t="s">
        <v>136</v>
      </c>
      <c r="C27" s="54" t="s">
        <v>137</v>
      </c>
      <c r="D27" s="265"/>
      <c r="E27" s="265"/>
      <c r="F27" s="265"/>
    </row>
    <row r="28" spans="1:6" ht="31.5">
      <c r="A28" s="47">
        <v>10</v>
      </c>
      <c r="B28" s="53" t="s">
        <v>138</v>
      </c>
      <c r="C28" s="54" t="s">
        <v>139</v>
      </c>
      <c r="D28" s="265">
        <f>пр№4!G103</f>
        <v>49500</v>
      </c>
      <c r="E28" s="265">
        <f>пр№4!H103</f>
        <v>50000</v>
      </c>
      <c r="F28" s="265">
        <f>пр№4!I103</f>
        <v>50000</v>
      </c>
    </row>
    <row r="29" spans="1:6" ht="15.75">
      <c r="A29" s="47">
        <f t="shared" si="0"/>
        <v>11</v>
      </c>
      <c r="B29" s="53" t="s">
        <v>140</v>
      </c>
      <c r="C29" s="54" t="s">
        <v>141</v>
      </c>
      <c r="D29" s="265">
        <f>D30</f>
        <v>426368</v>
      </c>
      <c r="E29" s="265">
        <f>E30</f>
        <v>183800</v>
      </c>
      <c r="F29" s="265">
        <f>F30</f>
        <v>194600</v>
      </c>
    </row>
    <row r="30" spans="1:6" ht="31.5">
      <c r="A30" s="47">
        <f t="shared" si="0"/>
        <v>12</v>
      </c>
      <c r="B30" s="53" t="s">
        <v>142</v>
      </c>
      <c r="C30" s="54" t="s">
        <v>143</v>
      </c>
      <c r="D30" s="269">
        <f>пр№4!G116</f>
        <v>426368</v>
      </c>
      <c r="E30" s="269">
        <f>пр№4!H116</f>
        <v>183800</v>
      </c>
      <c r="F30" s="269">
        <f>пр№4!I116</f>
        <v>194600</v>
      </c>
    </row>
    <row r="31" spans="1:6" ht="31.5">
      <c r="A31" s="47">
        <f t="shared" si="0"/>
        <v>13</v>
      </c>
      <c r="B31" s="53" t="s">
        <v>144</v>
      </c>
      <c r="C31" s="54" t="s">
        <v>145</v>
      </c>
      <c r="D31" s="265">
        <f>D32+D33+D34</f>
        <v>590177</v>
      </c>
      <c r="E31" s="265">
        <f>E32+E33+E34</f>
        <v>574177</v>
      </c>
      <c r="F31" s="265">
        <f>F32+F33+F34</f>
        <v>574177</v>
      </c>
    </row>
    <row r="32" spans="1:6" ht="15.75">
      <c r="A32" s="47">
        <f t="shared" si="0"/>
        <v>14</v>
      </c>
      <c r="B32" s="53" t="s">
        <v>146</v>
      </c>
      <c r="C32" s="54" t="s">
        <v>147</v>
      </c>
      <c r="D32" s="265">
        <f>пр№4!G126</f>
        <v>0</v>
      </c>
      <c r="E32" s="265">
        <f>пр№4!H126</f>
        <v>0</v>
      </c>
      <c r="F32" s="265">
        <f>пр№4!I126</f>
        <v>0</v>
      </c>
    </row>
    <row r="33" spans="1:6" ht="15.75">
      <c r="A33" s="47">
        <f t="shared" si="0"/>
        <v>15</v>
      </c>
      <c r="B33" s="53" t="s">
        <v>148</v>
      </c>
      <c r="C33" s="54" t="s">
        <v>149</v>
      </c>
      <c r="D33" s="265">
        <f>пр№4!G140</f>
        <v>16000</v>
      </c>
      <c r="E33" s="265">
        <f>пр№4!H140</f>
        <v>0</v>
      </c>
      <c r="F33" s="265">
        <f>пр№4!I140</f>
        <v>0</v>
      </c>
    </row>
    <row r="34" spans="1:6" ht="15.75">
      <c r="A34" s="47">
        <f t="shared" si="0"/>
        <v>16</v>
      </c>
      <c r="B34" s="53" t="s">
        <v>150</v>
      </c>
      <c r="C34" s="54" t="s">
        <v>151</v>
      </c>
      <c r="D34" s="249">
        <f>пр№4!G146</f>
        <v>574177</v>
      </c>
      <c r="E34" s="249">
        <f>пр№4!H146</f>
        <v>574177</v>
      </c>
      <c r="F34" s="249">
        <f>пр№4!I146</f>
        <v>574177</v>
      </c>
    </row>
    <row r="35" spans="1:6" ht="15.75">
      <c r="A35" s="47">
        <f t="shared" si="0"/>
        <v>17</v>
      </c>
      <c r="B35" s="53" t="s">
        <v>152</v>
      </c>
      <c r="C35" s="54" t="s">
        <v>153</v>
      </c>
      <c r="D35" s="265">
        <f>D36</f>
        <v>30000</v>
      </c>
      <c r="E35" s="265">
        <f>E36</f>
        <v>30000</v>
      </c>
      <c r="F35" s="265">
        <f>F36</f>
        <v>30000</v>
      </c>
    </row>
    <row r="36" spans="1:6" ht="15.75">
      <c r="A36" s="47">
        <f t="shared" si="0"/>
        <v>18</v>
      </c>
      <c r="B36" s="53" t="s">
        <v>154</v>
      </c>
      <c r="C36" s="54" t="s">
        <v>155</v>
      </c>
      <c r="D36" s="265">
        <f>пр№4!G159</f>
        <v>30000</v>
      </c>
      <c r="E36" s="265">
        <f>пр№4!H159</f>
        <v>30000</v>
      </c>
      <c r="F36" s="265">
        <f>пр№4!I159</f>
        <v>30000</v>
      </c>
    </row>
    <row r="37" spans="1:6" ht="15.75">
      <c r="A37" s="47">
        <f t="shared" si="0"/>
        <v>19</v>
      </c>
      <c r="B37" s="53" t="s">
        <v>156</v>
      </c>
      <c r="C37" s="54" t="s">
        <v>157</v>
      </c>
      <c r="D37" s="265">
        <f>D38</f>
        <v>24000</v>
      </c>
      <c r="E37" s="265">
        <f>E38</f>
        <v>24000</v>
      </c>
      <c r="F37" s="265">
        <f>F38</f>
        <v>24000</v>
      </c>
    </row>
    <row r="38" spans="1:6" ht="15.75">
      <c r="A38" s="47">
        <f t="shared" si="0"/>
        <v>20</v>
      </c>
      <c r="B38" s="53" t="s">
        <v>158</v>
      </c>
      <c r="C38" s="54" t="s">
        <v>159</v>
      </c>
      <c r="D38" s="265">
        <f>пр№4!G166</f>
        <v>24000</v>
      </c>
      <c r="E38" s="265">
        <f>пр№4!H166</f>
        <v>24000</v>
      </c>
      <c r="F38" s="265">
        <f>пр№4!I166</f>
        <v>24000</v>
      </c>
    </row>
    <row r="39" spans="1:6" ht="31.5">
      <c r="A39" s="47">
        <f t="shared" si="0"/>
        <v>21</v>
      </c>
      <c r="B39" s="53" t="s">
        <v>160</v>
      </c>
      <c r="C39" s="54" t="s">
        <v>161</v>
      </c>
      <c r="D39" s="265">
        <f>D40</f>
        <v>456221</v>
      </c>
      <c r="E39" s="265">
        <f>E40</f>
        <v>456221</v>
      </c>
      <c r="F39" s="265">
        <f>F40</f>
        <v>456221</v>
      </c>
    </row>
    <row r="40" spans="1:6" ht="21.75" customHeight="1">
      <c r="A40" s="47">
        <f t="shared" si="0"/>
        <v>22</v>
      </c>
      <c r="B40" s="53" t="s">
        <v>162</v>
      </c>
      <c r="C40" s="54" t="s">
        <v>163</v>
      </c>
      <c r="D40" s="265">
        <f>пр№4!G172</f>
        <v>456221</v>
      </c>
      <c r="E40" s="265">
        <f>пр№4!H172</f>
        <v>456221</v>
      </c>
      <c r="F40" s="265">
        <f>пр№4!I172</f>
        <v>456221</v>
      </c>
    </row>
    <row r="41" spans="1:6" ht="15.75">
      <c r="A41" s="47">
        <f t="shared" si="0"/>
        <v>23</v>
      </c>
      <c r="B41" s="63" t="s">
        <v>164</v>
      </c>
      <c r="C41" s="54"/>
      <c r="D41" s="265">
        <f>пр№4!G184</f>
        <v>0</v>
      </c>
      <c r="E41" s="265">
        <f>пр№4!H184</f>
        <v>152000</v>
      </c>
      <c r="F41" s="265">
        <f>пр№4!I184</f>
        <v>305000</v>
      </c>
    </row>
    <row r="42" spans="1:6" ht="15.75">
      <c r="A42" s="47">
        <f t="shared" si="0"/>
        <v>24</v>
      </c>
      <c r="B42" s="64" t="s">
        <v>165</v>
      </c>
      <c r="C42" s="65" t="s">
        <v>166</v>
      </c>
      <c r="D42" s="270">
        <f>D17+D24+D26+D29+D31+D35+D37+D39+D41</f>
        <v>7814602</v>
      </c>
      <c r="E42" s="270">
        <f>E17+E24+E26+E29+E31+E35+E37+E39+E41</f>
        <v>6146410</v>
      </c>
      <c r="F42" s="270">
        <f>F17+F24+F26+F29+F31+F35+F37+F39+F41</f>
        <v>6081700</v>
      </c>
    </row>
  </sheetData>
  <sheetProtection/>
  <mergeCells count="10">
    <mergeCell ref="A13:F13"/>
    <mergeCell ref="D1:F1"/>
    <mergeCell ref="D2:F2"/>
    <mergeCell ref="D3:F3"/>
    <mergeCell ref="D9:F9"/>
    <mergeCell ref="D10:F10"/>
    <mergeCell ref="D11:F11"/>
    <mergeCell ref="D5:F5"/>
    <mergeCell ref="D6:F6"/>
    <mergeCell ref="D7:F7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7"/>
  <sheetViews>
    <sheetView view="pageBreakPreview" zoomScale="96" zoomScaleSheetLayoutView="96" zoomScalePageLayoutView="0" workbookViewId="0" topLeftCell="A9">
      <selection activeCell="D17" sqref="D17"/>
    </sheetView>
  </sheetViews>
  <sheetFormatPr defaultColWidth="9.00390625" defaultRowHeight="12.75"/>
  <cols>
    <col min="1" max="1" width="7.75390625" style="66" customWidth="1"/>
    <col min="2" max="2" width="38.625" style="118" customWidth="1"/>
    <col min="3" max="3" width="11.125" style="119" customWidth="1"/>
    <col min="4" max="4" width="11.875" style="119" customWidth="1"/>
    <col min="5" max="5" width="16.125" style="119" customWidth="1"/>
    <col min="6" max="6" width="9.625" style="119" customWidth="1"/>
    <col min="7" max="7" width="16.25390625" style="119" customWidth="1"/>
    <col min="8" max="8" width="17.25390625" style="119" customWidth="1"/>
    <col min="9" max="9" width="17.625" style="66" customWidth="1"/>
    <col min="10" max="10" width="11.00390625" style="66" bestFit="1" customWidth="1"/>
    <col min="11" max="11" width="13.00390625" style="66" customWidth="1"/>
    <col min="12" max="12" width="11.625" style="66" customWidth="1"/>
    <col min="13" max="13" width="20.00390625" style="66" customWidth="1"/>
    <col min="14" max="14" width="13.75390625" style="66" customWidth="1"/>
    <col min="15" max="16384" width="9.125" style="66" customWidth="1"/>
  </cols>
  <sheetData>
    <row r="1" spans="1:13" s="1" customFormat="1" ht="15.75" customHeight="1" hidden="1">
      <c r="A1" s="10"/>
      <c r="B1" s="4"/>
      <c r="D1" s="309" t="s">
        <v>167</v>
      </c>
      <c r="E1" s="309"/>
      <c r="F1" s="309"/>
      <c r="G1" s="309"/>
      <c r="H1" s="309"/>
      <c r="I1" s="309"/>
      <c r="J1" s="39"/>
      <c r="K1" s="39"/>
      <c r="L1" s="39"/>
      <c r="M1" s="39"/>
    </row>
    <row r="2" spans="1:13" s="1" customFormat="1" ht="15.75" customHeight="1" hidden="1">
      <c r="A2" s="10"/>
      <c r="B2" s="4"/>
      <c r="D2" s="309" t="s">
        <v>109</v>
      </c>
      <c r="E2" s="309"/>
      <c r="F2" s="309"/>
      <c r="G2" s="309"/>
      <c r="H2" s="309"/>
      <c r="I2" s="309"/>
      <c r="J2" s="39"/>
      <c r="K2" s="39"/>
      <c r="L2" s="39"/>
      <c r="M2" s="39"/>
    </row>
    <row r="3" spans="1:13" s="1" customFormat="1" ht="15.75" customHeight="1" hidden="1">
      <c r="A3" s="10"/>
      <c r="B3" s="4"/>
      <c r="D3" s="309" t="s">
        <v>110</v>
      </c>
      <c r="E3" s="309"/>
      <c r="F3" s="309"/>
      <c r="G3" s="309"/>
      <c r="H3" s="309"/>
      <c r="I3" s="309"/>
      <c r="J3" s="39"/>
      <c r="K3" s="39"/>
      <c r="L3" s="39"/>
      <c r="M3" s="39"/>
    </row>
    <row r="4" spans="1:13" s="1" customFormat="1" ht="15.75" customHeight="1" hidden="1">
      <c r="A4" s="10"/>
      <c r="B4" s="4"/>
      <c r="D4" s="38"/>
      <c r="E4" s="38"/>
      <c r="F4" s="38"/>
      <c r="G4" s="38"/>
      <c r="H4" s="38"/>
      <c r="I4" s="38"/>
      <c r="J4" s="39"/>
      <c r="K4" s="39"/>
      <c r="L4" s="39"/>
      <c r="M4" s="39"/>
    </row>
    <row r="5" spans="2:9" ht="15.75" hidden="1">
      <c r="B5" s="67"/>
      <c r="C5" s="68"/>
      <c r="D5" s="310" t="s">
        <v>87</v>
      </c>
      <c r="E5" s="310"/>
      <c r="F5" s="310"/>
      <c r="G5" s="310"/>
      <c r="H5" s="310"/>
      <c r="I5" s="310"/>
    </row>
    <row r="6" spans="2:9" ht="15.75" hidden="1">
      <c r="B6" s="67"/>
      <c r="C6" s="68"/>
      <c r="D6" s="69"/>
      <c r="E6" s="310" t="s">
        <v>111</v>
      </c>
      <c r="F6" s="310"/>
      <c r="G6" s="310"/>
      <c r="H6" s="310"/>
      <c r="I6" s="310"/>
    </row>
    <row r="7" spans="2:9" ht="15.75" hidden="1">
      <c r="B7" s="67"/>
      <c r="C7" s="68"/>
      <c r="D7" s="69"/>
      <c r="E7" s="311" t="s">
        <v>286</v>
      </c>
      <c r="F7" s="311"/>
      <c r="G7" s="311"/>
      <c r="H7" s="311"/>
      <c r="I7" s="311"/>
    </row>
    <row r="8" spans="2:9" ht="12.75" hidden="1">
      <c r="B8" s="67"/>
      <c r="C8" s="68"/>
      <c r="D8" s="68"/>
      <c r="E8" s="68"/>
      <c r="F8" s="68"/>
      <c r="G8" s="68"/>
      <c r="H8" s="68"/>
      <c r="I8" s="70"/>
    </row>
    <row r="9" spans="2:9" ht="15.75">
      <c r="B9" s="67"/>
      <c r="C9" s="68"/>
      <c r="D9" s="310" t="s">
        <v>87</v>
      </c>
      <c r="E9" s="310"/>
      <c r="F9" s="310"/>
      <c r="G9" s="310"/>
      <c r="H9" s="310"/>
      <c r="I9" s="310"/>
    </row>
    <row r="10" spans="2:9" ht="15.75">
      <c r="B10" s="67"/>
      <c r="C10" s="68"/>
      <c r="D10" s="69"/>
      <c r="E10" s="310" t="s">
        <v>111</v>
      </c>
      <c r="F10" s="310"/>
      <c r="G10" s="310"/>
      <c r="H10" s="310"/>
      <c r="I10" s="310"/>
    </row>
    <row r="11" spans="2:9" ht="15.75">
      <c r="B11" s="67"/>
      <c r="C11" s="68"/>
      <c r="D11" s="69"/>
      <c r="E11" s="311" t="s">
        <v>393</v>
      </c>
      <c r="F11" s="311"/>
      <c r="G11" s="311"/>
      <c r="H11" s="311"/>
      <c r="I11" s="311"/>
    </row>
    <row r="12" spans="2:9" ht="12.75">
      <c r="B12" s="67"/>
      <c r="C12" s="68"/>
      <c r="D12" s="68"/>
      <c r="E12" s="68"/>
      <c r="F12" s="68"/>
      <c r="G12" s="68"/>
      <c r="H12" s="68"/>
      <c r="I12" s="70"/>
    </row>
    <row r="13" spans="2:9" s="71" customFormat="1" ht="18.75">
      <c r="B13" s="312" t="s">
        <v>168</v>
      </c>
      <c r="C13" s="312"/>
      <c r="D13" s="312"/>
      <c r="E13" s="312"/>
      <c r="F13" s="312"/>
      <c r="G13" s="312"/>
      <c r="H13" s="312"/>
      <c r="I13" s="72"/>
    </row>
    <row r="14" spans="2:9" s="71" customFormat="1" ht="18.75">
      <c r="B14" s="312" t="s">
        <v>377</v>
      </c>
      <c r="C14" s="312"/>
      <c r="D14" s="312"/>
      <c r="E14" s="312"/>
      <c r="F14" s="312"/>
      <c r="G14" s="312"/>
      <c r="H14" s="312"/>
      <c r="I14" s="72"/>
    </row>
    <row r="15" spans="2:9" ht="15.75">
      <c r="B15" s="67"/>
      <c r="C15" s="68"/>
      <c r="D15" s="68"/>
      <c r="E15" s="68"/>
      <c r="F15" s="68"/>
      <c r="G15" s="68"/>
      <c r="H15" s="68"/>
      <c r="I15" s="25" t="s">
        <v>76</v>
      </c>
    </row>
    <row r="16" spans="1:9" ht="63">
      <c r="A16" s="73" t="s">
        <v>113</v>
      </c>
      <c r="B16" s="74" t="s">
        <v>169</v>
      </c>
      <c r="C16" s="50" t="s">
        <v>170</v>
      </c>
      <c r="D16" s="50" t="s">
        <v>115</v>
      </c>
      <c r="E16" s="50" t="s">
        <v>171</v>
      </c>
      <c r="F16" s="50" t="s">
        <v>172</v>
      </c>
      <c r="G16" s="75" t="str">
        <f>пр№3!D15</f>
        <v>2023 год</v>
      </c>
      <c r="H16" s="75" t="str">
        <f>пр№3!E15</f>
        <v>2024 год</v>
      </c>
      <c r="I16" s="75" t="str">
        <f>пр№3!F15</f>
        <v>2025 год</v>
      </c>
    </row>
    <row r="17" spans="1:9" ht="15.75">
      <c r="A17" s="76"/>
      <c r="B17" s="77" t="s">
        <v>6</v>
      </c>
      <c r="C17" s="78" t="s">
        <v>7</v>
      </c>
      <c r="D17" s="78" t="s">
        <v>12</v>
      </c>
      <c r="E17" s="78" t="s">
        <v>13</v>
      </c>
      <c r="F17" s="78" t="s">
        <v>14</v>
      </c>
      <c r="G17" s="78" t="s">
        <v>31</v>
      </c>
      <c r="H17" s="78" t="s">
        <v>32</v>
      </c>
      <c r="I17" s="78" t="s">
        <v>33</v>
      </c>
    </row>
    <row r="18" spans="1:9" ht="31.5">
      <c r="A18" s="76">
        <f>A17+1</f>
        <v>1</v>
      </c>
      <c r="B18" s="79" t="s">
        <v>173</v>
      </c>
      <c r="C18" s="80">
        <v>903</v>
      </c>
      <c r="D18" s="80" t="s">
        <v>166</v>
      </c>
      <c r="E18" s="80" t="s">
        <v>166</v>
      </c>
      <c r="F18" s="80" t="s">
        <v>166</v>
      </c>
      <c r="G18" s="228">
        <f>G19+G94+G102+G115+G125+G158+G165+G171+G184</f>
        <v>7814602</v>
      </c>
      <c r="H18" s="228">
        <f>H19+H94+H102+H115+H125+H158+H165+H171+H184</f>
        <v>6146410</v>
      </c>
      <c r="I18" s="228">
        <f>I19+I94+I102+I115+I125+I158+I165+I171+I184</f>
        <v>6081700</v>
      </c>
    </row>
    <row r="19" spans="1:9" ht="31.5">
      <c r="A19" s="76">
        <f aca="true" t="shared" si="0" ref="A19:A88">A18+1</f>
        <v>2</v>
      </c>
      <c r="B19" s="79" t="s">
        <v>116</v>
      </c>
      <c r="C19" s="81">
        <v>903</v>
      </c>
      <c r="D19" s="81" t="s">
        <v>117</v>
      </c>
      <c r="E19" s="81" t="s">
        <v>166</v>
      </c>
      <c r="F19" s="81" t="s">
        <v>166</v>
      </c>
      <c r="G19" s="229">
        <f>G20+G27+G33+G72+G78+G84</f>
        <v>6165602</v>
      </c>
      <c r="H19" s="229">
        <f>H20+H27+H33+H72+H78+H84</f>
        <v>4600702</v>
      </c>
      <c r="I19" s="229">
        <f>I20+I27+I33+I72+I78+I84</f>
        <v>4447702</v>
      </c>
    </row>
    <row r="20" spans="1:9" ht="34.5" customHeight="1">
      <c r="A20" s="76">
        <f t="shared" si="0"/>
        <v>3</v>
      </c>
      <c r="B20" s="79" t="s">
        <v>174</v>
      </c>
      <c r="C20" s="81">
        <v>903</v>
      </c>
      <c r="D20" s="81" t="s">
        <v>119</v>
      </c>
      <c r="E20" s="81" t="s">
        <v>166</v>
      </c>
      <c r="F20" s="81" t="s">
        <v>166</v>
      </c>
      <c r="G20" s="228">
        <f>G22+G25</f>
        <v>1148641</v>
      </c>
      <c r="H20" s="228">
        <f>H22+H25</f>
        <v>1148641</v>
      </c>
      <c r="I20" s="228">
        <f>I22+I25</f>
        <v>1148641</v>
      </c>
    </row>
    <row r="21" spans="1:9" ht="92.25" customHeight="1">
      <c r="A21" s="76">
        <f t="shared" si="0"/>
        <v>4</v>
      </c>
      <c r="B21" s="82" t="s">
        <v>175</v>
      </c>
      <c r="C21" s="83" t="s">
        <v>37</v>
      </c>
      <c r="D21" s="83" t="s">
        <v>119</v>
      </c>
      <c r="E21" s="83" t="s">
        <v>176</v>
      </c>
      <c r="F21" s="83"/>
      <c r="G21" s="230">
        <f aca="true" t="shared" si="1" ref="G21:I22">G22</f>
        <v>1148641</v>
      </c>
      <c r="H21" s="230">
        <f t="shared" si="1"/>
        <v>1148641</v>
      </c>
      <c r="I21" s="230">
        <f t="shared" si="1"/>
        <v>1148641</v>
      </c>
    </row>
    <row r="22" spans="1:9" ht="99.75" customHeight="1">
      <c r="A22" s="76">
        <f t="shared" si="0"/>
        <v>5</v>
      </c>
      <c r="B22" s="84" t="s">
        <v>177</v>
      </c>
      <c r="C22" s="83" t="s">
        <v>37</v>
      </c>
      <c r="D22" s="83" t="s">
        <v>119</v>
      </c>
      <c r="E22" s="83" t="s">
        <v>176</v>
      </c>
      <c r="F22" s="83" t="s">
        <v>59</v>
      </c>
      <c r="G22" s="230">
        <f t="shared" si="1"/>
        <v>1148641</v>
      </c>
      <c r="H22" s="230">
        <f t="shared" si="1"/>
        <v>1148641</v>
      </c>
      <c r="I22" s="230">
        <f t="shared" si="1"/>
        <v>1148641</v>
      </c>
    </row>
    <row r="23" spans="1:9" ht="57" customHeight="1">
      <c r="A23" s="76">
        <f t="shared" si="0"/>
        <v>6</v>
      </c>
      <c r="B23" s="84" t="s">
        <v>178</v>
      </c>
      <c r="C23" s="83" t="s">
        <v>37</v>
      </c>
      <c r="D23" s="83" t="s">
        <v>119</v>
      </c>
      <c r="E23" s="83" t="s">
        <v>176</v>
      </c>
      <c r="F23" s="83" t="s">
        <v>66</v>
      </c>
      <c r="G23" s="230">
        <v>1148641</v>
      </c>
      <c r="H23" s="230">
        <v>1148641</v>
      </c>
      <c r="I23" s="230">
        <v>1148641</v>
      </c>
    </row>
    <row r="24" spans="1:9" ht="94.5">
      <c r="A24" s="76">
        <f t="shared" si="0"/>
        <v>7</v>
      </c>
      <c r="B24" s="82" t="s">
        <v>179</v>
      </c>
      <c r="C24" s="85" t="s">
        <v>37</v>
      </c>
      <c r="D24" s="85" t="s">
        <v>119</v>
      </c>
      <c r="E24" s="85" t="s">
        <v>180</v>
      </c>
      <c r="F24" s="85"/>
      <c r="G24" s="227">
        <f aca="true" t="shared" si="2" ref="G24:I25">G25</f>
        <v>0</v>
      </c>
      <c r="H24" s="227">
        <f t="shared" si="2"/>
        <v>0</v>
      </c>
      <c r="I24" s="227">
        <f t="shared" si="2"/>
        <v>0</v>
      </c>
    </row>
    <row r="25" spans="1:9" ht="110.25">
      <c r="A25" s="76">
        <f t="shared" si="0"/>
        <v>8</v>
      </c>
      <c r="B25" s="84" t="s">
        <v>177</v>
      </c>
      <c r="C25" s="85" t="s">
        <v>37</v>
      </c>
      <c r="D25" s="85" t="s">
        <v>119</v>
      </c>
      <c r="E25" s="85" t="s">
        <v>180</v>
      </c>
      <c r="F25" s="85" t="s">
        <v>59</v>
      </c>
      <c r="G25" s="227">
        <f t="shared" si="2"/>
        <v>0</v>
      </c>
      <c r="H25" s="227">
        <f t="shared" si="2"/>
        <v>0</v>
      </c>
      <c r="I25" s="227">
        <f t="shared" si="2"/>
        <v>0</v>
      </c>
    </row>
    <row r="26" spans="1:9" ht="63">
      <c r="A26" s="76">
        <f t="shared" si="0"/>
        <v>9</v>
      </c>
      <c r="B26" s="84" t="s">
        <v>178</v>
      </c>
      <c r="C26" s="85" t="s">
        <v>37</v>
      </c>
      <c r="D26" s="85" t="s">
        <v>119</v>
      </c>
      <c r="E26" s="85" t="s">
        <v>180</v>
      </c>
      <c r="F26" s="85" t="s">
        <v>66</v>
      </c>
      <c r="G26" s="227">
        <v>0</v>
      </c>
      <c r="H26" s="227">
        <v>0</v>
      </c>
      <c r="I26" s="227">
        <v>0</v>
      </c>
    </row>
    <row r="27" spans="1:9" ht="63.75" customHeight="1">
      <c r="A27" s="76">
        <v>7</v>
      </c>
      <c r="B27" s="86" t="s">
        <v>120</v>
      </c>
      <c r="C27" s="81">
        <v>903</v>
      </c>
      <c r="D27" s="81" t="s">
        <v>121</v>
      </c>
      <c r="E27" s="87"/>
      <c r="F27" s="81"/>
      <c r="G27" s="228">
        <f>G29</f>
        <v>14400</v>
      </c>
      <c r="H27" s="228">
        <f>H29</f>
        <v>14400</v>
      </c>
      <c r="I27" s="228">
        <f>I29</f>
        <v>14400</v>
      </c>
    </row>
    <row r="28" spans="1:9" ht="63.75" customHeight="1">
      <c r="A28" s="76">
        <f t="shared" si="0"/>
        <v>8</v>
      </c>
      <c r="B28" s="88" t="s">
        <v>181</v>
      </c>
      <c r="C28" s="81">
        <v>903</v>
      </c>
      <c r="D28" s="81" t="s">
        <v>121</v>
      </c>
      <c r="E28" s="87" t="s">
        <v>182</v>
      </c>
      <c r="F28" s="81"/>
      <c r="G28" s="229">
        <f aca="true" t="shared" si="3" ref="G28:I29">G31</f>
        <v>14400</v>
      </c>
      <c r="H28" s="229">
        <f t="shared" si="3"/>
        <v>14400</v>
      </c>
      <c r="I28" s="229">
        <f t="shared" si="3"/>
        <v>14400</v>
      </c>
    </row>
    <row r="29" spans="1:9" ht="53.25" customHeight="1">
      <c r="A29" s="76">
        <f t="shared" si="0"/>
        <v>9</v>
      </c>
      <c r="B29" s="88" t="s">
        <v>183</v>
      </c>
      <c r="C29" s="81">
        <v>903</v>
      </c>
      <c r="D29" s="81" t="s">
        <v>121</v>
      </c>
      <c r="E29" s="87" t="s">
        <v>184</v>
      </c>
      <c r="F29" s="81"/>
      <c r="G29" s="229">
        <f t="shared" si="3"/>
        <v>14400</v>
      </c>
      <c r="H29" s="229">
        <f t="shared" si="3"/>
        <v>14400</v>
      </c>
      <c r="I29" s="229">
        <f t="shared" si="3"/>
        <v>14400</v>
      </c>
    </row>
    <row r="30" spans="1:9" ht="35.25" customHeight="1">
      <c r="A30" s="76">
        <f t="shared" si="0"/>
        <v>10</v>
      </c>
      <c r="B30" s="88" t="s">
        <v>183</v>
      </c>
      <c r="C30" s="81">
        <v>903</v>
      </c>
      <c r="D30" s="81" t="s">
        <v>121</v>
      </c>
      <c r="E30" s="87" t="s">
        <v>185</v>
      </c>
      <c r="F30" s="81"/>
      <c r="G30" s="229">
        <f aca="true" t="shared" si="4" ref="G30:I31">G31</f>
        <v>14400</v>
      </c>
      <c r="H30" s="229">
        <f t="shared" si="4"/>
        <v>14400</v>
      </c>
      <c r="I30" s="229">
        <f t="shared" si="4"/>
        <v>14400</v>
      </c>
    </row>
    <row r="31" spans="1:9" ht="100.5" customHeight="1">
      <c r="A31" s="76">
        <f t="shared" si="0"/>
        <v>11</v>
      </c>
      <c r="B31" s="89" t="s">
        <v>177</v>
      </c>
      <c r="C31" s="81">
        <v>903</v>
      </c>
      <c r="D31" s="81" t="s">
        <v>121</v>
      </c>
      <c r="E31" s="87" t="s">
        <v>185</v>
      </c>
      <c r="F31" s="81">
        <v>100</v>
      </c>
      <c r="G31" s="229">
        <f t="shared" si="4"/>
        <v>14400</v>
      </c>
      <c r="H31" s="229">
        <f t="shared" si="4"/>
        <v>14400</v>
      </c>
      <c r="I31" s="229">
        <f t="shared" si="4"/>
        <v>14400</v>
      </c>
    </row>
    <row r="32" spans="1:9" ht="60" customHeight="1">
      <c r="A32" s="76">
        <f t="shared" si="0"/>
        <v>12</v>
      </c>
      <c r="B32" s="90" t="s">
        <v>186</v>
      </c>
      <c r="C32" s="81">
        <v>903</v>
      </c>
      <c r="D32" s="81" t="s">
        <v>121</v>
      </c>
      <c r="E32" s="87" t="s">
        <v>185</v>
      </c>
      <c r="F32" s="81">
        <v>120</v>
      </c>
      <c r="G32" s="229">
        <v>14400</v>
      </c>
      <c r="H32" s="229">
        <v>14400</v>
      </c>
      <c r="I32" s="229">
        <v>14400</v>
      </c>
    </row>
    <row r="33" spans="1:9" ht="67.5" customHeight="1">
      <c r="A33" s="76">
        <f t="shared" si="0"/>
        <v>13</v>
      </c>
      <c r="B33" s="79" t="s">
        <v>187</v>
      </c>
      <c r="C33" s="81">
        <v>903</v>
      </c>
      <c r="D33" s="81" t="s">
        <v>123</v>
      </c>
      <c r="E33" s="81"/>
      <c r="F33" s="81"/>
      <c r="G33" s="228">
        <f>G34+G61</f>
        <v>4890461</v>
      </c>
      <c r="H33" s="228">
        <f>H34+H61</f>
        <v>3326061</v>
      </c>
      <c r="I33" s="228">
        <f>I34+I61</f>
        <v>3173061</v>
      </c>
    </row>
    <row r="34" spans="1:9" ht="38.25" customHeight="1">
      <c r="A34" s="76">
        <f t="shared" si="0"/>
        <v>14</v>
      </c>
      <c r="B34" s="91" t="s">
        <v>181</v>
      </c>
      <c r="C34" s="81">
        <v>903</v>
      </c>
      <c r="D34" s="81" t="s">
        <v>123</v>
      </c>
      <c r="E34" s="87" t="s">
        <v>182</v>
      </c>
      <c r="F34" s="81" t="s">
        <v>166</v>
      </c>
      <c r="G34" s="231">
        <f>G35</f>
        <v>4147403</v>
      </c>
      <c r="H34" s="231">
        <f>H35</f>
        <v>2583003</v>
      </c>
      <c r="I34" s="231">
        <f>I35</f>
        <v>2430003</v>
      </c>
    </row>
    <row r="35" spans="1:9" ht="63">
      <c r="A35" s="76">
        <f t="shared" si="0"/>
        <v>15</v>
      </c>
      <c r="B35" s="91" t="s">
        <v>188</v>
      </c>
      <c r="C35" s="81">
        <v>903</v>
      </c>
      <c r="D35" s="81" t="s">
        <v>123</v>
      </c>
      <c r="E35" s="87" t="s">
        <v>189</v>
      </c>
      <c r="F35" s="81" t="s">
        <v>166</v>
      </c>
      <c r="G35" s="229">
        <f>G36+G43+G46+G49+G52+G58</f>
        <v>4147403</v>
      </c>
      <c r="H35" s="229">
        <f>H36+H43+H46+H49+H52+H55</f>
        <v>2583003</v>
      </c>
      <c r="I35" s="229">
        <f>I36+I43+I46+I49+I52+I55</f>
        <v>2430003</v>
      </c>
    </row>
    <row r="36" spans="1:9" ht="63.75" customHeight="1">
      <c r="A36" s="76">
        <f t="shared" si="0"/>
        <v>16</v>
      </c>
      <c r="B36" s="91" t="s">
        <v>190</v>
      </c>
      <c r="C36" s="81">
        <v>903</v>
      </c>
      <c r="D36" s="81" t="s">
        <v>123</v>
      </c>
      <c r="E36" s="87" t="s">
        <v>191</v>
      </c>
      <c r="F36" s="81" t="s">
        <v>166</v>
      </c>
      <c r="G36" s="229">
        <f>G37+G39+G41</f>
        <v>1183303</v>
      </c>
      <c r="H36" s="229">
        <f>H37+H39+H41</f>
        <v>739040</v>
      </c>
      <c r="I36" s="229">
        <f>I37+I39+I41</f>
        <v>739040</v>
      </c>
    </row>
    <row r="37" spans="1:9" ht="110.25">
      <c r="A37" s="76">
        <f t="shared" si="0"/>
        <v>17</v>
      </c>
      <c r="B37" s="84" t="s">
        <v>177</v>
      </c>
      <c r="C37" s="83" t="s">
        <v>37</v>
      </c>
      <c r="D37" s="83" t="s">
        <v>123</v>
      </c>
      <c r="E37" s="83" t="s">
        <v>191</v>
      </c>
      <c r="F37" s="83" t="s">
        <v>59</v>
      </c>
      <c r="G37" s="230">
        <f>G38</f>
        <v>739040</v>
      </c>
      <c r="H37" s="230">
        <f>H38</f>
        <v>739040</v>
      </c>
      <c r="I37" s="230">
        <f>I38</f>
        <v>739040</v>
      </c>
    </row>
    <row r="38" spans="1:9" ht="45">
      <c r="A38" s="76">
        <f t="shared" si="0"/>
        <v>18</v>
      </c>
      <c r="B38" s="92" t="s">
        <v>186</v>
      </c>
      <c r="C38" s="83" t="s">
        <v>37</v>
      </c>
      <c r="D38" s="83" t="s">
        <v>123</v>
      </c>
      <c r="E38" s="83" t="s">
        <v>191</v>
      </c>
      <c r="F38" s="83" t="s">
        <v>66</v>
      </c>
      <c r="G38" s="230">
        <v>739040</v>
      </c>
      <c r="H38" s="230">
        <v>739040</v>
      </c>
      <c r="I38" s="230">
        <v>739040</v>
      </c>
    </row>
    <row r="39" spans="1:9" ht="34.5" customHeight="1">
      <c r="A39" s="76">
        <f t="shared" si="0"/>
        <v>19</v>
      </c>
      <c r="B39" s="89" t="s">
        <v>192</v>
      </c>
      <c r="C39" s="81">
        <v>903</v>
      </c>
      <c r="D39" s="81" t="s">
        <v>123</v>
      </c>
      <c r="E39" s="87" t="s">
        <v>191</v>
      </c>
      <c r="F39" s="81">
        <v>200</v>
      </c>
      <c r="G39" s="229">
        <f>G40</f>
        <v>440263</v>
      </c>
      <c r="H39" s="229">
        <f>H40</f>
        <v>0</v>
      </c>
      <c r="I39" s="229">
        <f>I40</f>
        <v>0</v>
      </c>
    </row>
    <row r="40" spans="1:9" ht="34.5" customHeight="1">
      <c r="A40" s="76">
        <f t="shared" si="0"/>
        <v>20</v>
      </c>
      <c r="B40" s="93" t="s">
        <v>193</v>
      </c>
      <c r="C40" s="81">
        <v>903</v>
      </c>
      <c r="D40" s="81" t="s">
        <v>123</v>
      </c>
      <c r="E40" s="87" t="s">
        <v>191</v>
      </c>
      <c r="F40" s="81">
        <v>240</v>
      </c>
      <c r="G40" s="229">
        <v>440263</v>
      </c>
      <c r="H40" s="229"/>
      <c r="I40" s="229"/>
    </row>
    <row r="41" spans="1:9" ht="34.5" customHeight="1">
      <c r="A41" s="76">
        <f t="shared" si="0"/>
        <v>21</v>
      </c>
      <c r="B41" s="89" t="s">
        <v>194</v>
      </c>
      <c r="C41" s="83" t="s">
        <v>37</v>
      </c>
      <c r="D41" s="83" t="s">
        <v>123</v>
      </c>
      <c r="E41" s="83" t="s">
        <v>191</v>
      </c>
      <c r="F41" s="83" t="s">
        <v>195</v>
      </c>
      <c r="G41" s="230">
        <f>G42</f>
        <v>4000</v>
      </c>
      <c r="H41" s="230">
        <f>H42</f>
        <v>0</v>
      </c>
      <c r="I41" s="230">
        <f>I42</f>
        <v>0</v>
      </c>
    </row>
    <row r="42" spans="1:9" ht="34.5" customHeight="1">
      <c r="A42" s="76">
        <f t="shared" si="0"/>
        <v>22</v>
      </c>
      <c r="B42" s="89" t="s">
        <v>196</v>
      </c>
      <c r="C42" s="83" t="s">
        <v>37</v>
      </c>
      <c r="D42" s="83" t="s">
        <v>123</v>
      </c>
      <c r="E42" s="83" t="s">
        <v>191</v>
      </c>
      <c r="F42" s="83" t="s">
        <v>197</v>
      </c>
      <c r="G42" s="230">
        <v>4000</v>
      </c>
      <c r="H42" s="232"/>
      <c r="I42" s="232"/>
    </row>
    <row r="43" spans="1:9" ht="124.5" customHeight="1">
      <c r="A43" s="76">
        <f>A42+1</f>
        <v>23</v>
      </c>
      <c r="B43" s="82" t="s">
        <v>198</v>
      </c>
      <c r="C43" s="85" t="s">
        <v>37</v>
      </c>
      <c r="D43" s="85" t="s">
        <v>123</v>
      </c>
      <c r="E43" s="85" t="s">
        <v>199</v>
      </c>
      <c r="F43" s="85"/>
      <c r="G43" s="227">
        <f aca="true" t="shared" si="5" ref="G43:I44">G44</f>
        <v>848000</v>
      </c>
      <c r="H43" s="227">
        <f t="shared" si="5"/>
        <v>0</v>
      </c>
      <c r="I43" s="227">
        <v>0</v>
      </c>
    </row>
    <row r="44" spans="1:9" ht="52.5" customHeight="1">
      <c r="A44" s="76">
        <f t="shared" si="0"/>
        <v>24</v>
      </c>
      <c r="B44" s="84" t="s">
        <v>177</v>
      </c>
      <c r="C44" s="85" t="s">
        <v>37</v>
      </c>
      <c r="D44" s="85" t="s">
        <v>123</v>
      </c>
      <c r="E44" s="85" t="s">
        <v>199</v>
      </c>
      <c r="F44" s="85" t="s">
        <v>59</v>
      </c>
      <c r="G44" s="227">
        <f t="shared" si="5"/>
        <v>848000</v>
      </c>
      <c r="H44" s="227">
        <f t="shared" si="5"/>
        <v>0</v>
      </c>
      <c r="I44" s="227">
        <f t="shared" si="5"/>
        <v>0</v>
      </c>
    </row>
    <row r="45" spans="1:9" ht="34.5" customHeight="1">
      <c r="A45" s="76">
        <f t="shared" si="0"/>
        <v>25</v>
      </c>
      <c r="B45" s="92" t="s">
        <v>186</v>
      </c>
      <c r="C45" s="83" t="s">
        <v>37</v>
      </c>
      <c r="D45" s="83" t="s">
        <v>123</v>
      </c>
      <c r="E45" s="83" t="s">
        <v>199</v>
      </c>
      <c r="F45" s="83" t="s">
        <v>66</v>
      </c>
      <c r="G45" s="230">
        <v>848000</v>
      </c>
      <c r="H45" s="230"/>
      <c r="I45" s="230"/>
    </row>
    <row r="46" spans="1:9" ht="34.5" customHeight="1">
      <c r="A46" s="76">
        <f>A45+1</f>
        <v>26</v>
      </c>
      <c r="B46" s="82" t="s">
        <v>200</v>
      </c>
      <c r="C46" s="81">
        <v>903</v>
      </c>
      <c r="D46" s="81" t="s">
        <v>123</v>
      </c>
      <c r="E46" s="87" t="s">
        <v>201</v>
      </c>
      <c r="F46" s="81"/>
      <c r="G46" s="229">
        <f>G47</f>
        <v>40000</v>
      </c>
      <c r="H46" s="229">
        <v>0</v>
      </c>
      <c r="I46" s="229">
        <v>0</v>
      </c>
    </row>
    <row r="47" spans="1:9" ht="60" customHeight="1">
      <c r="A47" s="76">
        <f t="shared" si="0"/>
        <v>27</v>
      </c>
      <c r="B47" s="84" t="s">
        <v>177</v>
      </c>
      <c r="C47" s="81">
        <v>903</v>
      </c>
      <c r="D47" s="81" t="s">
        <v>123</v>
      </c>
      <c r="E47" s="87" t="s">
        <v>201</v>
      </c>
      <c r="F47" s="81" t="s">
        <v>59</v>
      </c>
      <c r="G47" s="229">
        <f>G48</f>
        <v>40000</v>
      </c>
      <c r="H47" s="229">
        <v>0</v>
      </c>
      <c r="I47" s="229">
        <v>0</v>
      </c>
    </row>
    <row r="48" spans="1:9" ht="44.25" customHeight="1">
      <c r="A48" s="76">
        <f t="shared" si="0"/>
        <v>28</v>
      </c>
      <c r="B48" s="92" t="s">
        <v>186</v>
      </c>
      <c r="C48" s="81">
        <v>903</v>
      </c>
      <c r="D48" s="81" t="s">
        <v>123</v>
      </c>
      <c r="E48" s="87" t="s">
        <v>201</v>
      </c>
      <c r="F48" s="81">
        <v>120</v>
      </c>
      <c r="G48" s="229">
        <v>40000</v>
      </c>
      <c r="H48" s="229">
        <v>0</v>
      </c>
      <c r="I48" s="229">
        <v>0</v>
      </c>
    </row>
    <row r="49" spans="1:9" ht="60.75" customHeight="1">
      <c r="A49" s="76">
        <f>A48+1</f>
        <v>29</v>
      </c>
      <c r="B49" s="82" t="s">
        <v>202</v>
      </c>
      <c r="C49" s="85" t="s">
        <v>37</v>
      </c>
      <c r="D49" s="85" t="s">
        <v>123</v>
      </c>
      <c r="E49" s="85" t="s">
        <v>203</v>
      </c>
      <c r="F49" s="85"/>
      <c r="G49" s="227">
        <f aca="true" t="shared" si="6" ref="G49:I50">G50</f>
        <v>1367100</v>
      </c>
      <c r="H49" s="227">
        <f>H50</f>
        <v>1211233</v>
      </c>
      <c r="I49" s="227">
        <f t="shared" si="6"/>
        <v>1058233</v>
      </c>
    </row>
    <row r="50" spans="1:9" ht="46.5" customHeight="1">
      <c r="A50" s="76">
        <f t="shared" si="0"/>
        <v>30</v>
      </c>
      <c r="B50" s="84" t="s">
        <v>177</v>
      </c>
      <c r="C50" s="85" t="s">
        <v>37</v>
      </c>
      <c r="D50" s="85" t="s">
        <v>123</v>
      </c>
      <c r="E50" s="85" t="s">
        <v>203</v>
      </c>
      <c r="F50" s="85" t="s">
        <v>59</v>
      </c>
      <c r="G50" s="227">
        <f t="shared" si="6"/>
        <v>1367100</v>
      </c>
      <c r="H50" s="227">
        <f t="shared" si="6"/>
        <v>1211233</v>
      </c>
      <c r="I50" s="227">
        <f t="shared" si="6"/>
        <v>1058233</v>
      </c>
    </row>
    <row r="51" spans="1:9" ht="33.75" customHeight="1">
      <c r="A51" s="76">
        <f t="shared" si="0"/>
        <v>31</v>
      </c>
      <c r="B51" s="92" t="s">
        <v>186</v>
      </c>
      <c r="C51" s="83" t="s">
        <v>37</v>
      </c>
      <c r="D51" s="83" t="s">
        <v>123</v>
      </c>
      <c r="E51" s="83" t="s">
        <v>203</v>
      </c>
      <c r="F51" s="83" t="s">
        <v>66</v>
      </c>
      <c r="G51" s="233">
        <v>1367100</v>
      </c>
      <c r="H51" s="233">
        <v>1211233</v>
      </c>
      <c r="I51" s="233">
        <v>1058233</v>
      </c>
    </row>
    <row r="52" spans="1:9" ht="78.75">
      <c r="A52" s="76">
        <f>A51+1</f>
        <v>32</v>
      </c>
      <c r="B52" s="82" t="s">
        <v>204</v>
      </c>
      <c r="C52" s="81">
        <v>903</v>
      </c>
      <c r="D52" s="81" t="s">
        <v>123</v>
      </c>
      <c r="E52" s="87" t="s">
        <v>205</v>
      </c>
      <c r="F52" s="94"/>
      <c r="G52" s="234">
        <f aca="true" t="shared" si="7" ref="G52:I53">G53</f>
        <v>700000</v>
      </c>
      <c r="H52" s="234">
        <f t="shared" si="7"/>
        <v>632730</v>
      </c>
      <c r="I52" s="234">
        <f t="shared" si="7"/>
        <v>632730</v>
      </c>
    </row>
    <row r="53" spans="1:9" ht="47.25">
      <c r="A53" s="76">
        <f t="shared" si="0"/>
        <v>33</v>
      </c>
      <c r="B53" s="89" t="s">
        <v>192</v>
      </c>
      <c r="C53" s="81">
        <v>903</v>
      </c>
      <c r="D53" s="81" t="s">
        <v>123</v>
      </c>
      <c r="E53" s="87" t="s">
        <v>205</v>
      </c>
      <c r="F53" s="81">
        <v>200</v>
      </c>
      <c r="G53" s="235">
        <f t="shared" si="7"/>
        <v>700000</v>
      </c>
      <c r="H53" s="236">
        <f t="shared" si="7"/>
        <v>632730</v>
      </c>
      <c r="I53" s="236">
        <f t="shared" si="7"/>
        <v>632730</v>
      </c>
    </row>
    <row r="54" spans="1:9" ht="47.25">
      <c r="A54" s="76">
        <f t="shared" si="0"/>
        <v>34</v>
      </c>
      <c r="B54" s="93" t="s">
        <v>193</v>
      </c>
      <c r="C54" s="81">
        <v>903</v>
      </c>
      <c r="D54" s="81" t="s">
        <v>123</v>
      </c>
      <c r="E54" s="87" t="s">
        <v>205</v>
      </c>
      <c r="F54" s="81">
        <v>240</v>
      </c>
      <c r="G54" s="237">
        <v>700000</v>
      </c>
      <c r="H54" s="237">
        <v>632730</v>
      </c>
      <c r="I54" s="237">
        <v>632730</v>
      </c>
    </row>
    <row r="55" spans="1:9" ht="63">
      <c r="A55" s="76">
        <f t="shared" si="0"/>
        <v>35</v>
      </c>
      <c r="B55" s="82" t="s">
        <v>206</v>
      </c>
      <c r="C55" s="58" t="s">
        <v>37</v>
      </c>
      <c r="D55" s="58" t="s">
        <v>123</v>
      </c>
      <c r="E55" s="58" t="s">
        <v>207</v>
      </c>
      <c r="F55" s="58"/>
      <c r="G55" s="238">
        <f aca="true" t="shared" si="8" ref="G55:I56">G56</f>
        <v>0</v>
      </c>
      <c r="H55" s="238">
        <f t="shared" si="8"/>
        <v>0</v>
      </c>
      <c r="I55" s="238">
        <f t="shared" si="8"/>
        <v>0</v>
      </c>
    </row>
    <row r="56" spans="1:9" ht="47.25">
      <c r="A56" s="76">
        <f t="shared" si="0"/>
        <v>36</v>
      </c>
      <c r="B56" s="89" t="s">
        <v>192</v>
      </c>
      <c r="C56" s="58" t="s">
        <v>37</v>
      </c>
      <c r="D56" s="58" t="s">
        <v>123</v>
      </c>
      <c r="E56" s="58" t="s">
        <v>207</v>
      </c>
      <c r="F56" s="58" t="s">
        <v>208</v>
      </c>
      <c r="G56" s="238">
        <f t="shared" si="8"/>
        <v>0</v>
      </c>
      <c r="H56" s="238">
        <f t="shared" si="8"/>
        <v>0</v>
      </c>
      <c r="I56" s="238">
        <f t="shared" si="8"/>
        <v>0</v>
      </c>
    </row>
    <row r="57" spans="1:9" ht="47.25">
      <c r="A57" s="76">
        <f t="shared" si="0"/>
        <v>37</v>
      </c>
      <c r="B57" s="93" t="s">
        <v>193</v>
      </c>
      <c r="C57" s="58" t="s">
        <v>37</v>
      </c>
      <c r="D57" s="58" t="s">
        <v>123</v>
      </c>
      <c r="E57" s="58" t="s">
        <v>207</v>
      </c>
      <c r="F57" s="58" t="s">
        <v>60</v>
      </c>
      <c r="G57" s="238">
        <v>0</v>
      </c>
      <c r="H57" s="232">
        <v>0</v>
      </c>
      <c r="I57" s="232">
        <v>0</v>
      </c>
    </row>
    <row r="58" spans="1:9" ht="57.75" customHeight="1">
      <c r="A58" s="76">
        <f>A57+1</f>
        <v>38</v>
      </c>
      <c r="B58" s="82" t="s">
        <v>334</v>
      </c>
      <c r="C58" s="81">
        <v>903</v>
      </c>
      <c r="D58" s="81" t="s">
        <v>123</v>
      </c>
      <c r="E58" s="87" t="s">
        <v>333</v>
      </c>
      <c r="F58" s="94"/>
      <c r="G58" s="234">
        <f aca="true" t="shared" si="9" ref="G58:I59">G59</f>
        <v>9000</v>
      </c>
      <c r="H58" s="234">
        <f t="shared" si="9"/>
        <v>0</v>
      </c>
      <c r="I58" s="234">
        <f t="shared" si="9"/>
        <v>0</v>
      </c>
    </row>
    <row r="59" spans="1:9" ht="47.25">
      <c r="A59" s="76">
        <f t="shared" si="0"/>
        <v>39</v>
      </c>
      <c r="B59" s="89" t="s">
        <v>192</v>
      </c>
      <c r="C59" s="81">
        <v>903</v>
      </c>
      <c r="D59" s="81" t="s">
        <v>123</v>
      </c>
      <c r="E59" s="87" t="s">
        <v>333</v>
      </c>
      <c r="F59" s="81">
        <v>200</v>
      </c>
      <c r="G59" s="235">
        <f t="shared" si="9"/>
        <v>9000</v>
      </c>
      <c r="H59" s="236">
        <f t="shared" si="9"/>
        <v>0</v>
      </c>
      <c r="I59" s="236">
        <f t="shared" si="9"/>
        <v>0</v>
      </c>
    </row>
    <row r="60" spans="1:9" ht="47.25">
      <c r="A60" s="76">
        <f t="shared" si="0"/>
        <v>40</v>
      </c>
      <c r="B60" s="93" t="s">
        <v>193</v>
      </c>
      <c r="C60" s="81">
        <v>903</v>
      </c>
      <c r="D60" s="81" t="s">
        <v>123</v>
      </c>
      <c r="E60" s="87" t="s">
        <v>333</v>
      </c>
      <c r="F60" s="81">
        <v>240</v>
      </c>
      <c r="G60" s="237">
        <v>9000</v>
      </c>
      <c r="H60" s="237">
        <v>0</v>
      </c>
      <c r="I60" s="237">
        <v>0</v>
      </c>
    </row>
    <row r="61" spans="1:9" ht="31.5">
      <c r="A61" s="76">
        <v>35</v>
      </c>
      <c r="B61" s="95" t="s">
        <v>209</v>
      </c>
      <c r="C61" s="81">
        <v>903</v>
      </c>
      <c r="D61" s="81" t="s">
        <v>123</v>
      </c>
      <c r="E61" s="87" t="s">
        <v>210</v>
      </c>
      <c r="F61" s="81"/>
      <c r="G61" s="237">
        <f>G62</f>
        <v>743058</v>
      </c>
      <c r="H61" s="237">
        <f>H62</f>
        <v>743058</v>
      </c>
      <c r="I61" s="237">
        <f>I62</f>
        <v>743058</v>
      </c>
    </row>
    <row r="62" spans="1:9" ht="47.25">
      <c r="A62" s="76">
        <f t="shared" si="0"/>
        <v>36</v>
      </c>
      <c r="B62" s="88" t="s">
        <v>211</v>
      </c>
      <c r="C62" s="81">
        <v>903</v>
      </c>
      <c r="D62" s="81" t="s">
        <v>123</v>
      </c>
      <c r="E62" s="87" t="s">
        <v>212</v>
      </c>
      <c r="F62" s="81"/>
      <c r="G62" s="237">
        <f>G65+G68+G71</f>
        <v>743058</v>
      </c>
      <c r="H62" s="237">
        <f>H65+H68+H71</f>
        <v>743058</v>
      </c>
      <c r="I62" s="237">
        <f>I65+I68+I71</f>
        <v>743058</v>
      </c>
    </row>
    <row r="63" spans="1:9" ht="81" customHeight="1">
      <c r="A63" s="76">
        <f t="shared" si="0"/>
        <v>37</v>
      </c>
      <c r="B63" s="96" t="s">
        <v>213</v>
      </c>
      <c r="C63" s="81">
        <v>903</v>
      </c>
      <c r="D63" s="81" t="s">
        <v>123</v>
      </c>
      <c r="E63" s="97" t="s">
        <v>214</v>
      </c>
      <c r="F63" s="81"/>
      <c r="G63" s="229">
        <f aca="true" t="shared" si="10" ref="G63:I64">G64</f>
        <v>3247</v>
      </c>
      <c r="H63" s="235">
        <f t="shared" si="10"/>
        <v>3247</v>
      </c>
      <c r="I63" s="235">
        <f t="shared" si="10"/>
        <v>3247</v>
      </c>
    </row>
    <row r="64" spans="1:9" ht="23.25" customHeight="1">
      <c r="A64" s="76">
        <f t="shared" si="0"/>
        <v>38</v>
      </c>
      <c r="B64" s="98" t="s">
        <v>215</v>
      </c>
      <c r="C64" s="81">
        <v>903</v>
      </c>
      <c r="D64" s="81" t="s">
        <v>123</v>
      </c>
      <c r="E64" s="97" t="s">
        <v>214</v>
      </c>
      <c r="F64" s="81">
        <v>500</v>
      </c>
      <c r="G64" s="229">
        <f t="shared" si="10"/>
        <v>3247</v>
      </c>
      <c r="H64" s="235">
        <f t="shared" si="10"/>
        <v>3247</v>
      </c>
      <c r="I64" s="235">
        <f t="shared" si="10"/>
        <v>3247</v>
      </c>
    </row>
    <row r="65" spans="1:9" ht="15.75">
      <c r="A65" s="76">
        <f t="shared" si="0"/>
        <v>39</v>
      </c>
      <c r="B65" s="93" t="s">
        <v>72</v>
      </c>
      <c r="C65" s="81">
        <v>903</v>
      </c>
      <c r="D65" s="81" t="s">
        <v>123</v>
      </c>
      <c r="E65" s="97" t="s">
        <v>214</v>
      </c>
      <c r="F65" s="81">
        <v>540</v>
      </c>
      <c r="G65" s="229">
        <v>3247</v>
      </c>
      <c r="H65" s="229">
        <v>3247</v>
      </c>
      <c r="I65" s="229">
        <v>3247</v>
      </c>
    </row>
    <row r="66" spans="1:9" ht="110.25">
      <c r="A66" s="76">
        <f t="shared" si="0"/>
        <v>40</v>
      </c>
      <c r="B66" s="82" t="s">
        <v>216</v>
      </c>
      <c r="C66" s="81">
        <v>903</v>
      </c>
      <c r="D66" s="81" t="s">
        <v>123</v>
      </c>
      <c r="E66" s="97" t="s">
        <v>217</v>
      </c>
      <c r="F66" s="81"/>
      <c r="G66" s="229">
        <f aca="true" t="shared" si="11" ref="G66:I70">G67</f>
        <v>739039</v>
      </c>
      <c r="H66" s="229">
        <f t="shared" si="11"/>
        <v>739039</v>
      </c>
      <c r="I66" s="229">
        <f t="shared" si="11"/>
        <v>739039</v>
      </c>
    </row>
    <row r="67" spans="1:9" ht="31.5">
      <c r="A67" s="76">
        <f t="shared" si="0"/>
        <v>41</v>
      </c>
      <c r="B67" s="98" t="s">
        <v>215</v>
      </c>
      <c r="C67" s="81">
        <v>903</v>
      </c>
      <c r="D67" s="81" t="s">
        <v>123</v>
      </c>
      <c r="E67" s="97" t="s">
        <v>217</v>
      </c>
      <c r="F67" s="81">
        <v>500</v>
      </c>
      <c r="G67" s="229">
        <f t="shared" si="11"/>
        <v>739039</v>
      </c>
      <c r="H67" s="229">
        <f t="shared" si="11"/>
        <v>739039</v>
      </c>
      <c r="I67" s="229">
        <f t="shared" si="11"/>
        <v>739039</v>
      </c>
    </row>
    <row r="68" spans="1:9" ht="15.75">
      <c r="A68" s="76">
        <f t="shared" si="0"/>
        <v>42</v>
      </c>
      <c r="B68" s="93" t="s">
        <v>72</v>
      </c>
      <c r="C68" s="81">
        <v>903</v>
      </c>
      <c r="D68" s="99" t="s">
        <v>123</v>
      </c>
      <c r="E68" s="97" t="s">
        <v>217</v>
      </c>
      <c r="F68" s="81">
        <v>540</v>
      </c>
      <c r="G68" s="229">
        <v>739039</v>
      </c>
      <c r="H68" s="229">
        <v>739039</v>
      </c>
      <c r="I68" s="229">
        <v>739039</v>
      </c>
    </row>
    <row r="69" spans="1:9" ht="136.5" customHeight="1">
      <c r="A69" s="76">
        <f t="shared" si="0"/>
        <v>43</v>
      </c>
      <c r="B69" s="82" t="s">
        <v>218</v>
      </c>
      <c r="C69" s="81">
        <v>903</v>
      </c>
      <c r="D69" s="81" t="s">
        <v>123</v>
      </c>
      <c r="E69" s="97" t="s">
        <v>219</v>
      </c>
      <c r="F69" s="81"/>
      <c r="G69" s="229">
        <f t="shared" si="11"/>
        <v>772</v>
      </c>
      <c r="H69" s="229">
        <f t="shared" si="11"/>
        <v>772</v>
      </c>
      <c r="I69" s="229">
        <f t="shared" si="11"/>
        <v>772</v>
      </c>
    </row>
    <row r="70" spans="1:9" ht="31.5">
      <c r="A70" s="76">
        <f t="shared" si="0"/>
        <v>44</v>
      </c>
      <c r="B70" s="98" t="s">
        <v>215</v>
      </c>
      <c r="C70" s="81">
        <v>903</v>
      </c>
      <c r="D70" s="81" t="s">
        <v>123</v>
      </c>
      <c r="E70" s="97" t="s">
        <v>219</v>
      </c>
      <c r="F70" s="81">
        <v>500</v>
      </c>
      <c r="G70" s="229">
        <f t="shared" si="11"/>
        <v>772</v>
      </c>
      <c r="H70" s="229">
        <f t="shared" si="11"/>
        <v>772</v>
      </c>
      <c r="I70" s="229">
        <f t="shared" si="11"/>
        <v>772</v>
      </c>
    </row>
    <row r="71" spans="1:9" ht="15.75">
      <c r="A71" s="76">
        <f t="shared" si="0"/>
        <v>45</v>
      </c>
      <c r="B71" s="93" t="s">
        <v>72</v>
      </c>
      <c r="C71" s="81">
        <v>903</v>
      </c>
      <c r="D71" s="99" t="s">
        <v>123</v>
      </c>
      <c r="E71" s="97" t="s">
        <v>219</v>
      </c>
      <c r="F71" s="81">
        <v>540</v>
      </c>
      <c r="G71" s="229">
        <v>772</v>
      </c>
      <c r="H71" s="229">
        <v>772</v>
      </c>
      <c r="I71" s="229">
        <v>772</v>
      </c>
    </row>
    <row r="72" spans="1:9" ht="47.25">
      <c r="A72" s="76">
        <f>A68+1</f>
        <v>43</v>
      </c>
      <c r="B72" s="100" t="s">
        <v>220</v>
      </c>
      <c r="C72" s="101" t="s">
        <v>37</v>
      </c>
      <c r="D72" s="101" t="s">
        <v>125</v>
      </c>
      <c r="E72" s="101"/>
      <c r="F72" s="101"/>
      <c r="G72" s="239">
        <f>G76</f>
        <v>100000</v>
      </c>
      <c r="H72" s="239">
        <f>H76</f>
        <v>100000</v>
      </c>
      <c r="I72" s="239">
        <f>I76</f>
        <v>100000</v>
      </c>
    </row>
    <row r="73" spans="1:9" ht="38.25" customHeight="1">
      <c r="A73" s="76">
        <f>A70+1</f>
        <v>45</v>
      </c>
      <c r="B73" s="95" t="s">
        <v>209</v>
      </c>
      <c r="C73" s="103" t="s">
        <v>37</v>
      </c>
      <c r="D73" s="103" t="s">
        <v>125</v>
      </c>
      <c r="E73" s="103" t="s">
        <v>210</v>
      </c>
      <c r="F73" s="103"/>
      <c r="G73" s="240">
        <f aca="true" t="shared" si="12" ref="G73:I76">G74</f>
        <v>100000</v>
      </c>
      <c r="H73" s="240">
        <f t="shared" si="12"/>
        <v>100000</v>
      </c>
      <c r="I73" s="240">
        <f t="shared" si="12"/>
        <v>100000</v>
      </c>
    </row>
    <row r="74" spans="1:9" ht="39" customHeight="1">
      <c r="A74" s="76">
        <f>A71+1</f>
        <v>46</v>
      </c>
      <c r="B74" s="102" t="s">
        <v>328</v>
      </c>
      <c r="C74" s="103" t="s">
        <v>37</v>
      </c>
      <c r="D74" s="103" t="s">
        <v>125</v>
      </c>
      <c r="E74" s="103" t="s">
        <v>327</v>
      </c>
      <c r="F74" s="103"/>
      <c r="G74" s="240">
        <f t="shared" si="12"/>
        <v>100000</v>
      </c>
      <c r="H74" s="240">
        <f t="shared" si="12"/>
        <v>100000</v>
      </c>
      <c r="I74" s="240">
        <f t="shared" si="12"/>
        <v>100000</v>
      </c>
    </row>
    <row r="75" spans="1:9" ht="63">
      <c r="A75" s="76">
        <f>A72+1</f>
        <v>44</v>
      </c>
      <c r="B75" s="102" t="s">
        <v>221</v>
      </c>
      <c r="C75" s="103" t="s">
        <v>37</v>
      </c>
      <c r="D75" s="103" t="s">
        <v>125</v>
      </c>
      <c r="E75" s="103" t="s">
        <v>222</v>
      </c>
      <c r="F75" s="103"/>
      <c r="G75" s="240">
        <f t="shared" si="12"/>
        <v>100000</v>
      </c>
      <c r="H75" s="240">
        <f t="shared" si="12"/>
        <v>100000</v>
      </c>
      <c r="I75" s="240">
        <f t="shared" si="12"/>
        <v>100000</v>
      </c>
    </row>
    <row r="76" spans="1:9" ht="31.5">
      <c r="A76" s="76">
        <f t="shared" si="0"/>
        <v>45</v>
      </c>
      <c r="B76" s="102" t="s">
        <v>223</v>
      </c>
      <c r="C76" s="103" t="s">
        <v>37</v>
      </c>
      <c r="D76" s="103" t="s">
        <v>125</v>
      </c>
      <c r="E76" s="103" t="s">
        <v>222</v>
      </c>
      <c r="F76" s="103" t="s">
        <v>195</v>
      </c>
      <c r="G76" s="240">
        <f t="shared" si="12"/>
        <v>100000</v>
      </c>
      <c r="H76" s="240">
        <f t="shared" si="12"/>
        <v>100000</v>
      </c>
      <c r="I76" s="240">
        <f t="shared" si="12"/>
        <v>100000</v>
      </c>
    </row>
    <row r="77" spans="1:9" ht="15.75">
      <c r="A77" s="76">
        <f t="shared" si="0"/>
        <v>46</v>
      </c>
      <c r="B77" s="102" t="s">
        <v>224</v>
      </c>
      <c r="C77" s="103" t="s">
        <v>37</v>
      </c>
      <c r="D77" s="103" t="s">
        <v>125</v>
      </c>
      <c r="E77" s="103" t="s">
        <v>222</v>
      </c>
      <c r="F77" s="103" t="s">
        <v>225</v>
      </c>
      <c r="G77" s="240">
        <v>100000</v>
      </c>
      <c r="H77" s="232">
        <v>100000</v>
      </c>
      <c r="I77" s="232">
        <v>100000</v>
      </c>
    </row>
    <row r="78" spans="1:9" ht="20.25" customHeight="1">
      <c r="A78" s="76">
        <v>46</v>
      </c>
      <c r="B78" s="79" t="s">
        <v>126</v>
      </c>
      <c r="C78" s="80">
        <v>903</v>
      </c>
      <c r="D78" s="80" t="s">
        <v>127</v>
      </c>
      <c r="E78" s="80"/>
      <c r="F78" s="80"/>
      <c r="G78" s="228">
        <f>G79</f>
        <v>10000</v>
      </c>
      <c r="H78" s="241">
        <f aca="true" t="shared" si="13" ref="H78:I82">H79</f>
        <v>10000</v>
      </c>
      <c r="I78" s="241">
        <f t="shared" si="13"/>
        <v>10000</v>
      </c>
    </row>
    <row r="79" spans="1:9" ht="33" customHeight="1">
      <c r="A79" s="76">
        <f t="shared" si="0"/>
        <v>47</v>
      </c>
      <c r="B79" s="95" t="s">
        <v>209</v>
      </c>
      <c r="C79" s="81">
        <v>903</v>
      </c>
      <c r="D79" s="81" t="s">
        <v>127</v>
      </c>
      <c r="E79" s="87" t="s">
        <v>210</v>
      </c>
      <c r="F79" s="81"/>
      <c r="G79" s="229">
        <f>G81</f>
        <v>10000</v>
      </c>
      <c r="H79" s="229">
        <f>H81</f>
        <v>10000</v>
      </c>
      <c r="I79" s="229">
        <f>I81</f>
        <v>10000</v>
      </c>
    </row>
    <row r="80" spans="1:9" ht="63">
      <c r="A80" s="76">
        <v>48</v>
      </c>
      <c r="B80" s="95" t="s">
        <v>226</v>
      </c>
      <c r="C80" s="81">
        <v>903</v>
      </c>
      <c r="D80" s="81" t="s">
        <v>127</v>
      </c>
      <c r="E80" s="97">
        <v>9010000000</v>
      </c>
      <c r="F80" s="81"/>
      <c r="G80" s="229">
        <f>G81</f>
        <v>10000</v>
      </c>
      <c r="H80" s="229">
        <f t="shared" si="13"/>
        <v>10000</v>
      </c>
      <c r="I80" s="229">
        <f t="shared" si="13"/>
        <v>10000</v>
      </c>
    </row>
    <row r="81" spans="1:9" ht="63">
      <c r="A81" s="76">
        <v>49</v>
      </c>
      <c r="B81" s="95" t="s">
        <v>226</v>
      </c>
      <c r="C81" s="81">
        <v>903</v>
      </c>
      <c r="D81" s="81" t="s">
        <v>127</v>
      </c>
      <c r="E81" s="97">
        <v>9010080000</v>
      </c>
      <c r="F81" s="81"/>
      <c r="G81" s="229">
        <f>G82</f>
        <v>10000</v>
      </c>
      <c r="H81" s="229">
        <f t="shared" si="13"/>
        <v>10000</v>
      </c>
      <c r="I81" s="229">
        <f t="shared" si="13"/>
        <v>10000</v>
      </c>
    </row>
    <row r="82" spans="1:9" ht="15.75">
      <c r="A82" s="76">
        <f t="shared" si="0"/>
        <v>50</v>
      </c>
      <c r="B82" s="93" t="s">
        <v>194</v>
      </c>
      <c r="C82" s="81">
        <v>903</v>
      </c>
      <c r="D82" s="81" t="s">
        <v>127</v>
      </c>
      <c r="E82" s="97">
        <v>9010080000</v>
      </c>
      <c r="F82" s="81">
        <v>800</v>
      </c>
      <c r="G82" s="229">
        <f>G83</f>
        <v>10000</v>
      </c>
      <c r="H82" s="229">
        <f t="shared" si="13"/>
        <v>10000</v>
      </c>
      <c r="I82" s="229">
        <f t="shared" si="13"/>
        <v>10000</v>
      </c>
    </row>
    <row r="83" spans="1:9" ht="15.75">
      <c r="A83" s="76">
        <f t="shared" si="0"/>
        <v>51</v>
      </c>
      <c r="B83" s="104" t="s">
        <v>227</v>
      </c>
      <c r="C83" s="81">
        <v>903</v>
      </c>
      <c r="D83" s="81" t="s">
        <v>127</v>
      </c>
      <c r="E83" s="97">
        <v>9010080000</v>
      </c>
      <c r="F83" s="81">
        <v>870</v>
      </c>
      <c r="G83" s="229">
        <v>10000</v>
      </c>
      <c r="H83" s="229">
        <v>10000</v>
      </c>
      <c r="I83" s="242">
        <v>10000</v>
      </c>
    </row>
    <row r="84" spans="1:9" ht="31.5">
      <c r="A84" s="76">
        <f t="shared" si="0"/>
        <v>52</v>
      </c>
      <c r="B84" s="105" t="s">
        <v>128</v>
      </c>
      <c r="C84" s="80">
        <v>903</v>
      </c>
      <c r="D84" s="80" t="s">
        <v>129</v>
      </c>
      <c r="E84" s="80"/>
      <c r="F84" s="80"/>
      <c r="G84" s="228">
        <f>G86+G89</f>
        <v>2100</v>
      </c>
      <c r="H84" s="228">
        <f>H86+H89</f>
        <v>1600</v>
      </c>
      <c r="I84" s="228">
        <f>I86+I89</f>
        <v>1600</v>
      </c>
    </row>
    <row r="85" spans="1:9" ht="63">
      <c r="A85" s="76">
        <f t="shared" si="0"/>
        <v>53</v>
      </c>
      <c r="B85" s="91" t="s">
        <v>188</v>
      </c>
      <c r="C85" s="81">
        <v>903</v>
      </c>
      <c r="D85" s="81" t="s">
        <v>129</v>
      </c>
      <c r="E85" s="87" t="s">
        <v>189</v>
      </c>
      <c r="F85" s="81"/>
      <c r="G85" s="229">
        <f>G86</f>
        <v>1600</v>
      </c>
      <c r="H85" s="229">
        <f aca="true" t="shared" si="14" ref="H85:I87">H86</f>
        <v>1600</v>
      </c>
      <c r="I85" s="229">
        <f t="shared" si="14"/>
        <v>1600</v>
      </c>
    </row>
    <row r="86" spans="1:9" ht="94.5">
      <c r="A86" s="76">
        <f t="shared" si="0"/>
        <v>54</v>
      </c>
      <c r="B86" s="91" t="s">
        <v>228</v>
      </c>
      <c r="C86" s="81">
        <v>903</v>
      </c>
      <c r="D86" s="81" t="s">
        <v>129</v>
      </c>
      <c r="E86" s="87" t="s">
        <v>229</v>
      </c>
      <c r="F86" s="81"/>
      <c r="G86" s="229">
        <f>G87</f>
        <v>1600</v>
      </c>
      <c r="H86" s="229">
        <f t="shared" si="14"/>
        <v>1600</v>
      </c>
      <c r="I86" s="229">
        <f t="shared" si="14"/>
        <v>1600</v>
      </c>
    </row>
    <row r="87" spans="1:9" ht="47.25">
      <c r="A87" s="76">
        <f t="shared" si="0"/>
        <v>55</v>
      </c>
      <c r="B87" s="89" t="s">
        <v>192</v>
      </c>
      <c r="C87" s="81">
        <v>903</v>
      </c>
      <c r="D87" s="81" t="s">
        <v>129</v>
      </c>
      <c r="E87" s="87" t="s">
        <v>229</v>
      </c>
      <c r="F87" s="81">
        <v>200</v>
      </c>
      <c r="G87" s="229">
        <f>G88</f>
        <v>1600</v>
      </c>
      <c r="H87" s="229">
        <f t="shared" si="14"/>
        <v>1600</v>
      </c>
      <c r="I87" s="229">
        <f t="shared" si="14"/>
        <v>1600</v>
      </c>
    </row>
    <row r="88" spans="1:9" ht="47.25">
      <c r="A88" s="76">
        <f t="shared" si="0"/>
        <v>56</v>
      </c>
      <c r="B88" s="93" t="s">
        <v>193</v>
      </c>
      <c r="C88" s="81">
        <v>903</v>
      </c>
      <c r="D88" s="81" t="s">
        <v>129</v>
      </c>
      <c r="E88" s="87" t="s">
        <v>229</v>
      </c>
      <c r="F88" s="81">
        <v>240</v>
      </c>
      <c r="G88" s="229">
        <v>1600</v>
      </c>
      <c r="H88" s="229">
        <v>1600</v>
      </c>
      <c r="I88" s="229">
        <v>1600</v>
      </c>
    </row>
    <row r="89" spans="1:13" ht="31.5">
      <c r="A89" s="76">
        <f aca="true" t="shared" si="15" ref="A89:A157">A88+1</f>
        <v>57</v>
      </c>
      <c r="B89" s="106" t="s">
        <v>230</v>
      </c>
      <c r="C89" s="80">
        <v>903</v>
      </c>
      <c r="D89" s="107" t="s">
        <v>129</v>
      </c>
      <c r="E89" s="80">
        <v>2300000000</v>
      </c>
      <c r="F89" s="80" t="s">
        <v>166</v>
      </c>
      <c r="G89" s="228">
        <f aca="true" t="shared" si="16" ref="G89:I92">G90</f>
        <v>500</v>
      </c>
      <c r="H89" s="228">
        <f t="shared" si="16"/>
        <v>0</v>
      </c>
      <c r="I89" s="228">
        <f t="shared" si="16"/>
        <v>0</v>
      </c>
      <c r="J89" s="108">
        <f>G89+G104+G117+G127+G147+G160+G173</f>
        <v>1536766</v>
      </c>
      <c r="K89" s="108">
        <f>H89+H104+H117+H127+H147+H160+H173</f>
        <v>1294198</v>
      </c>
      <c r="L89" s="108">
        <f>I89+I104+I117+I127+I147+I160+I173</f>
        <v>1304998</v>
      </c>
      <c r="M89" s="226" t="s">
        <v>331</v>
      </c>
    </row>
    <row r="90" spans="1:9" ht="105" customHeight="1">
      <c r="A90" s="76">
        <f t="shared" si="15"/>
        <v>58</v>
      </c>
      <c r="B90" s="212" t="s">
        <v>308</v>
      </c>
      <c r="C90" s="205">
        <v>903</v>
      </c>
      <c r="D90" s="206" t="s">
        <v>129</v>
      </c>
      <c r="E90" s="207">
        <v>2320000000</v>
      </c>
      <c r="F90" s="205"/>
      <c r="G90" s="243">
        <f>G92</f>
        <v>500</v>
      </c>
      <c r="H90" s="243">
        <f>H92</f>
        <v>0</v>
      </c>
      <c r="I90" s="243">
        <f>I92</f>
        <v>0</v>
      </c>
    </row>
    <row r="91" spans="1:9" ht="189" customHeight="1">
      <c r="A91" s="76">
        <v>59</v>
      </c>
      <c r="B91" s="136" t="s">
        <v>309</v>
      </c>
      <c r="C91" s="81">
        <v>903</v>
      </c>
      <c r="D91" s="81" t="s">
        <v>129</v>
      </c>
      <c r="E91" s="87" t="s">
        <v>232</v>
      </c>
      <c r="F91" s="81"/>
      <c r="G91" s="229">
        <f t="shared" si="16"/>
        <v>500</v>
      </c>
      <c r="H91" s="229">
        <f t="shared" si="16"/>
        <v>0</v>
      </c>
      <c r="I91" s="229">
        <f t="shared" si="16"/>
        <v>0</v>
      </c>
    </row>
    <row r="92" spans="1:9" ht="66.75" customHeight="1">
      <c r="A92" s="76">
        <v>60</v>
      </c>
      <c r="B92" s="93" t="s">
        <v>231</v>
      </c>
      <c r="C92" s="81">
        <v>903</v>
      </c>
      <c r="D92" s="81" t="s">
        <v>129</v>
      </c>
      <c r="E92" s="87" t="s">
        <v>232</v>
      </c>
      <c r="F92" s="81">
        <v>200</v>
      </c>
      <c r="G92" s="229">
        <f t="shared" si="16"/>
        <v>500</v>
      </c>
      <c r="H92" s="229">
        <f t="shared" si="16"/>
        <v>0</v>
      </c>
      <c r="I92" s="229">
        <f t="shared" si="16"/>
        <v>0</v>
      </c>
    </row>
    <row r="93" spans="1:9" ht="98.25" customHeight="1">
      <c r="A93" s="76">
        <f t="shared" si="15"/>
        <v>61</v>
      </c>
      <c r="B93" s="93" t="s">
        <v>193</v>
      </c>
      <c r="C93" s="81">
        <v>903</v>
      </c>
      <c r="D93" s="81" t="s">
        <v>129</v>
      </c>
      <c r="E93" s="87" t="s">
        <v>232</v>
      </c>
      <c r="F93" s="81">
        <v>240</v>
      </c>
      <c r="G93" s="229">
        <v>500</v>
      </c>
      <c r="H93" s="229"/>
      <c r="I93" s="229"/>
    </row>
    <row r="94" spans="1:9" ht="15.75">
      <c r="A94" s="76">
        <f t="shared" si="15"/>
        <v>62</v>
      </c>
      <c r="B94" s="109" t="s">
        <v>130</v>
      </c>
      <c r="C94" s="81">
        <v>903</v>
      </c>
      <c r="D94" s="81" t="s">
        <v>131</v>
      </c>
      <c r="E94" s="81" t="s">
        <v>166</v>
      </c>
      <c r="F94" s="81" t="s">
        <v>166</v>
      </c>
      <c r="G94" s="228">
        <f aca="true" t="shared" si="17" ref="G94:I96">G95</f>
        <v>72734</v>
      </c>
      <c r="H94" s="228">
        <f t="shared" si="17"/>
        <v>75510</v>
      </c>
      <c r="I94" s="228">
        <f t="shared" si="17"/>
        <v>0</v>
      </c>
    </row>
    <row r="95" spans="1:9" ht="31.5">
      <c r="A95" s="76">
        <f t="shared" si="15"/>
        <v>63</v>
      </c>
      <c r="B95" s="91" t="s">
        <v>132</v>
      </c>
      <c r="C95" s="81">
        <v>903</v>
      </c>
      <c r="D95" s="81" t="s">
        <v>133</v>
      </c>
      <c r="E95" s="81" t="s">
        <v>166</v>
      </c>
      <c r="F95" s="81" t="s">
        <v>166</v>
      </c>
      <c r="G95" s="229">
        <f>G96+G99</f>
        <v>72734</v>
      </c>
      <c r="H95" s="229">
        <f>H96+H99</f>
        <v>75510</v>
      </c>
      <c r="I95" s="229">
        <f>I96+I99</f>
        <v>0</v>
      </c>
    </row>
    <row r="96" spans="1:9" ht="84.75" customHeight="1">
      <c r="A96" s="76">
        <f t="shared" si="15"/>
        <v>64</v>
      </c>
      <c r="B96" s="110" t="s">
        <v>233</v>
      </c>
      <c r="C96" s="85" t="s">
        <v>37</v>
      </c>
      <c r="D96" s="85" t="s">
        <v>133</v>
      </c>
      <c r="E96" s="85" t="s">
        <v>234</v>
      </c>
      <c r="F96" s="85" t="s">
        <v>166</v>
      </c>
      <c r="G96" s="227">
        <f>G97</f>
        <v>68432</v>
      </c>
      <c r="H96" s="227">
        <f t="shared" si="17"/>
        <v>68432</v>
      </c>
      <c r="I96" s="227">
        <f t="shared" si="17"/>
        <v>0</v>
      </c>
    </row>
    <row r="97" spans="1:9" ht="48" customHeight="1">
      <c r="A97" s="76">
        <f t="shared" si="15"/>
        <v>65</v>
      </c>
      <c r="B97" s="84" t="s">
        <v>177</v>
      </c>
      <c r="C97" s="85" t="s">
        <v>37</v>
      </c>
      <c r="D97" s="85" t="s">
        <v>133</v>
      </c>
      <c r="E97" s="85" t="s">
        <v>234</v>
      </c>
      <c r="F97" s="85" t="s">
        <v>59</v>
      </c>
      <c r="G97" s="227">
        <f>G98</f>
        <v>68432</v>
      </c>
      <c r="H97" s="227">
        <f>H98</f>
        <v>68432</v>
      </c>
      <c r="I97" s="227">
        <f>I98</f>
        <v>0</v>
      </c>
    </row>
    <row r="98" spans="1:9" ht="60" customHeight="1">
      <c r="A98" s="76">
        <f t="shared" si="15"/>
        <v>66</v>
      </c>
      <c r="B98" s="89" t="s">
        <v>186</v>
      </c>
      <c r="C98" s="83" t="s">
        <v>37</v>
      </c>
      <c r="D98" s="83" t="s">
        <v>133</v>
      </c>
      <c r="E98" s="83" t="s">
        <v>234</v>
      </c>
      <c r="F98" s="83" t="s">
        <v>66</v>
      </c>
      <c r="G98" s="230">
        <v>68432</v>
      </c>
      <c r="H98" s="230">
        <v>68432</v>
      </c>
      <c r="I98" s="230">
        <v>0</v>
      </c>
    </row>
    <row r="99" spans="1:9" ht="84.75" customHeight="1">
      <c r="A99" s="76">
        <f t="shared" si="15"/>
        <v>67</v>
      </c>
      <c r="B99" s="110" t="s">
        <v>259</v>
      </c>
      <c r="C99" s="85" t="s">
        <v>37</v>
      </c>
      <c r="D99" s="85" t="s">
        <v>133</v>
      </c>
      <c r="E99" s="85" t="s">
        <v>235</v>
      </c>
      <c r="F99" s="85" t="s">
        <v>166</v>
      </c>
      <c r="G99" s="227">
        <f aca="true" t="shared" si="18" ref="G99:I100">G100</f>
        <v>4302</v>
      </c>
      <c r="H99" s="227">
        <f t="shared" si="18"/>
        <v>7078</v>
      </c>
      <c r="I99" s="227">
        <f t="shared" si="18"/>
        <v>0</v>
      </c>
    </row>
    <row r="100" spans="1:9" ht="79.5" customHeight="1">
      <c r="A100" s="76">
        <f t="shared" si="15"/>
        <v>68</v>
      </c>
      <c r="B100" s="89" t="s">
        <v>192</v>
      </c>
      <c r="C100" s="81">
        <v>903</v>
      </c>
      <c r="D100" s="81" t="s">
        <v>133</v>
      </c>
      <c r="E100" s="87" t="s">
        <v>235</v>
      </c>
      <c r="F100" s="81" t="s">
        <v>208</v>
      </c>
      <c r="G100" s="229">
        <f t="shared" si="18"/>
        <v>4302</v>
      </c>
      <c r="H100" s="229">
        <f t="shared" si="18"/>
        <v>7078</v>
      </c>
      <c r="I100" s="229">
        <f t="shared" si="18"/>
        <v>0</v>
      </c>
    </row>
    <row r="101" spans="1:9" ht="60" customHeight="1">
      <c r="A101" s="76">
        <f t="shared" si="15"/>
        <v>69</v>
      </c>
      <c r="B101" s="93" t="s">
        <v>193</v>
      </c>
      <c r="C101" s="81">
        <v>903</v>
      </c>
      <c r="D101" s="81" t="s">
        <v>133</v>
      </c>
      <c r="E101" s="87" t="s">
        <v>235</v>
      </c>
      <c r="F101" s="81" t="s">
        <v>60</v>
      </c>
      <c r="G101" s="229">
        <v>4302</v>
      </c>
      <c r="H101" s="229">
        <v>7078</v>
      </c>
      <c r="I101" s="242">
        <v>0</v>
      </c>
    </row>
    <row r="102" spans="1:9" ht="63">
      <c r="A102" s="76">
        <f t="shared" si="15"/>
        <v>70</v>
      </c>
      <c r="B102" s="111" t="s">
        <v>134</v>
      </c>
      <c r="C102" s="80">
        <v>903</v>
      </c>
      <c r="D102" s="80" t="s">
        <v>135</v>
      </c>
      <c r="E102" s="80" t="s">
        <v>166</v>
      </c>
      <c r="F102" s="80" t="s">
        <v>166</v>
      </c>
      <c r="G102" s="228">
        <f>G103</f>
        <v>49500</v>
      </c>
      <c r="H102" s="228">
        <f>H103</f>
        <v>50000</v>
      </c>
      <c r="I102" s="228">
        <f>I103</f>
        <v>50000</v>
      </c>
    </row>
    <row r="103" spans="1:9" ht="31.5">
      <c r="A103" s="76">
        <f t="shared" si="15"/>
        <v>71</v>
      </c>
      <c r="B103" s="79" t="s">
        <v>138</v>
      </c>
      <c r="C103" s="81">
        <v>903</v>
      </c>
      <c r="D103" s="81" t="s">
        <v>139</v>
      </c>
      <c r="E103" s="81" t="s">
        <v>166</v>
      </c>
      <c r="F103" s="81" t="s">
        <v>166</v>
      </c>
      <c r="G103" s="229">
        <f>G105</f>
        <v>49500</v>
      </c>
      <c r="H103" s="229">
        <f>H105</f>
        <v>50000</v>
      </c>
      <c r="I103" s="229">
        <f>I105</f>
        <v>50000</v>
      </c>
    </row>
    <row r="104" spans="1:9" ht="31.5">
      <c r="A104" s="76">
        <f t="shared" si="15"/>
        <v>72</v>
      </c>
      <c r="B104" s="106" t="s">
        <v>230</v>
      </c>
      <c r="C104" s="81">
        <v>903</v>
      </c>
      <c r="D104" s="81" t="s">
        <v>139</v>
      </c>
      <c r="E104" s="81">
        <v>2300000000</v>
      </c>
      <c r="F104" s="81" t="s">
        <v>166</v>
      </c>
      <c r="G104" s="229">
        <f>G105</f>
        <v>49500</v>
      </c>
      <c r="H104" s="229">
        <f>H105</f>
        <v>50000</v>
      </c>
      <c r="I104" s="229">
        <f>I105</f>
        <v>50000</v>
      </c>
    </row>
    <row r="105" spans="1:9" s="210" customFormat="1" ht="117.75" customHeight="1">
      <c r="A105" s="208">
        <f t="shared" si="15"/>
        <v>73</v>
      </c>
      <c r="B105" s="212" t="s">
        <v>308</v>
      </c>
      <c r="C105" s="205">
        <v>903</v>
      </c>
      <c r="D105" s="205" t="s">
        <v>139</v>
      </c>
      <c r="E105" s="205">
        <v>2320000000</v>
      </c>
      <c r="F105" s="205" t="s">
        <v>166</v>
      </c>
      <c r="G105" s="243">
        <f>G107++G109+G113</f>
        <v>49500</v>
      </c>
      <c r="H105" s="243">
        <f>H107++H109+H113</f>
        <v>50000</v>
      </c>
      <c r="I105" s="243">
        <f>I107++I109+I113</f>
        <v>50000</v>
      </c>
    </row>
    <row r="106" spans="1:9" ht="141.75">
      <c r="A106" s="208">
        <f t="shared" si="15"/>
        <v>74</v>
      </c>
      <c r="B106" s="91" t="s">
        <v>323</v>
      </c>
      <c r="C106" s="81">
        <v>903</v>
      </c>
      <c r="D106" s="81" t="s">
        <v>139</v>
      </c>
      <c r="E106" s="81">
        <v>2320080000</v>
      </c>
      <c r="F106" s="81"/>
      <c r="G106" s="229">
        <f aca="true" t="shared" si="19" ref="G106:I107">G107</f>
        <v>49500</v>
      </c>
      <c r="H106" s="229">
        <f t="shared" si="19"/>
        <v>50000</v>
      </c>
      <c r="I106" s="229">
        <f t="shared" si="19"/>
        <v>50000</v>
      </c>
    </row>
    <row r="107" spans="1:9" ht="47.25">
      <c r="A107" s="208">
        <f t="shared" si="15"/>
        <v>75</v>
      </c>
      <c r="B107" s="93" t="s">
        <v>231</v>
      </c>
      <c r="C107" s="81">
        <v>903</v>
      </c>
      <c r="D107" s="81" t="s">
        <v>139</v>
      </c>
      <c r="E107" s="81">
        <v>2320080000</v>
      </c>
      <c r="F107" s="81">
        <v>200</v>
      </c>
      <c r="G107" s="229">
        <f t="shared" si="19"/>
        <v>49500</v>
      </c>
      <c r="H107" s="229">
        <f t="shared" si="19"/>
        <v>50000</v>
      </c>
      <c r="I107" s="229">
        <f t="shared" si="19"/>
        <v>50000</v>
      </c>
    </row>
    <row r="108" spans="1:9" ht="47.25">
      <c r="A108" s="208">
        <f t="shared" si="15"/>
        <v>76</v>
      </c>
      <c r="B108" s="93" t="s">
        <v>193</v>
      </c>
      <c r="C108" s="81">
        <v>903</v>
      </c>
      <c r="D108" s="81" t="s">
        <v>139</v>
      </c>
      <c r="E108" s="81">
        <v>2320080000</v>
      </c>
      <c r="F108" s="81">
        <v>240</v>
      </c>
      <c r="G108" s="229">
        <v>49500</v>
      </c>
      <c r="H108" s="229">
        <v>50000</v>
      </c>
      <c r="I108" s="229">
        <v>50000</v>
      </c>
    </row>
    <row r="109" spans="1:11" ht="157.5" customHeight="1">
      <c r="A109" s="76">
        <f t="shared" si="15"/>
        <v>77</v>
      </c>
      <c r="B109" s="112" t="s">
        <v>336</v>
      </c>
      <c r="C109" s="81">
        <v>903</v>
      </c>
      <c r="D109" s="81" t="s">
        <v>139</v>
      </c>
      <c r="E109" s="97" t="s">
        <v>236</v>
      </c>
      <c r="F109" s="81"/>
      <c r="G109" s="229">
        <f aca="true" t="shared" si="20" ref="G109:I110">G110</f>
        <v>0</v>
      </c>
      <c r="H109" s="229">
        <f t="shared" si="20"/>
        <v>0</v>
      </c>
      <c r="I109" s="229">
        <f t="shared" si="20"/>
        <v>0</v>
      </c>
      <c r="K109" s="113"/>
    </row>
    <row r="110" spans="1:11" ht="35.25" customHeight="1">
      <c r="A110" s="76">
        <f t="shared" si="15"/>
        <v>78</v>
      </c>
      <c r="B110" s="93" t="s">
        <v>231</v>
      </c>
      <c r="C110" s="81">
        <v>903</v>
      </c>
      <c r="D110" s="81" t="s">
        <v>139</v>
      </c>
      <c r="E110" s="97" t="s">
        <v>236</v>
      </c>
      <c r="F110" s="81">
        <v>200</v>
      </c>
      <c r="G110" s="229">
        <f t="shared" si="20"/>
        <v>0</v>
      </c>
      <c r="H110" s="229">
        <f t="shared" si="20"/>
        <v>0</v>
      </c>
      <c r="I110" s="229">
        <f t="shared" si="20"/>
        <v>0</v>
      </c>
      <c r="K110" s="113"/>
    </row>
    <row r="111" spans="1:11" ht="50.25" customHeight="1">
      <c r="A111" s="76">
        <f t="shared" si="15"/>
        <v>79</v>
      </c>
      <c r="B111" s="93" t="s">
        <v>193</v>
      </c>
      <c r="C111" s="81">
        <v>903</v>
      </c>
      <c r="D111" s="81" t="s">
        <v>139</v>
      </c>
      <c r="E111" s="97" t="s">
        <v>236</v>
      </c>
      <c r="F111" s="81">
        <v>240</v>
      </c>
      <c r="G111" s="229"/>
      <c r="H111" s="229"/>
      <c r="I111" s="229"/>
      <c r="K111" s="113"/>
    </row>
    <row r="112" spans="1:11" ht="132.75" customHeight="1">
      <c r="A112" s="76">
        <f t="shared" si="15"/>
        <v>80</v>
      </c>
      <c r="B112" s="114" t="s">
        <v>337</v>
      </c>
      <c r="C112" s="81">
        <v>903</v>
      </c>
      <c r="D112" s="81" t="s">
        <v>139</v>
      </c>
      <c r="E112" s="97" t="s">
        <v>236</v>
      </c>
      <c r="F112" s="81"/>
      <c r="G112" s="229">
        <f aca="true" t="shared" si="21" ref="G112:I113">G113</f>
        <v>0</v>
      </c>
      <c r="H112" s="229">
        <f t="shared" si="21"/>
        <v>0</v>
      </c>
      <c r="I112" s="229">
        <f t="shared" si="21"/>
        <v>0</v>
      </c>
      <c r="K112" s="113"/>
    </row>
    <row r="113" spans="1:11" ht="50.25" customHeight="1">
      <c r="A113" s="76">
        <f t="shared" si="15"/>
        <v>81</v>
      </c>
      <c r="B113" s="93" t="s">
        <v>231</v>
      </c>
      <c r="C113" s="81">
        <v>903</v>
      </c>
      <c r="D113" s="81" t="s">
        <v>139</v>
      </c>
      <c r="E113" s="97" t="s">
        <v>236</v>
      </c>
      <c r="F113" s="81">
        <v>200</v>
      </c>
      <c r="G113" s="229">
        <f t="shared" si="21"/>
        <v>0</v>
      </c>
      <c r="H113" s="229">
        <f t="shared" si="21"/>
        <v>0</v>
      </c>
      <c r="I113" s="229">
        <f t="shared" si="21"/>
        <v>0</v>
      </c>
      <c r="K113" s="113"/>
    </row>
    <row r="114" spans="1:11" ht="50.25" customHeight="1">
      <c r="A114" s="76">
        <f t="shared" si="15"/>
        <v>82</v>
      </c>
      <c r="B114" s="93" t="s">
        <v>193</v>
      </c>
      <c r="C114" s="81">
        <v>903</v>
      </c>
      <c r="D114" s="81" t="s">
        <v>139</v>
      </c>
      <c r="E114" s="97" t="s">
        <v>236</v>
      </c>
      <c r="F114" s="81">
        <v>240</v>
      </c>
      <c r="G114" s="229"/>
      <c r="H114" s="229"/>
      <c r="I114" s="229"/>
      <c r="K114" s="113"/>
    </row>
    <row r="115" spans="1:9" ht="15.75">
      <c r="A115" s="76">
        <f t="shared" si="15"/>
        <v>83</v>
      </c>
      <c r="B115" s="111" t="s">
        <v>140</v>
      </c>
      <c r="C115" s="80">
        <v>903</v>
      </c>
      <c r="D115" s="80" t="s">
        <v>141</v>
      </c>
      <c r="E115" s="80" t="s">
        <v>166</v>
      </c>
      <c r="F115" s="80" t="s">
        <v>166</v>
      </c>
      <c r="G115" s="244">
        <f aca="true" t="shared" si="22" ref="G115:I117">G116</f>
        <v>426368</v>
      </c>
      <c r="H115" s="244">
        <f t="shared" si="22"/>
        <v>183800</v>
      </c>
      <c r="I115" s="244">
        <f t="shared" si="22"/>
        <v>194600</v>
      </c>
    </row>
    <row r="116" spans="1:9" ht="31.5">
      <c r="A116" s="76">
        <f t="shared" si="15"/>
        <v>84</v>
      </c>
      <c r="B116" s="91" t="s">
        <v>142</v>
      </c>
      <c r="C116" s="81">
        <v>903</v>
      </c>
      <c r="D116" s="81" t="s">
        <v>143</v>
      </c>
      <c r="E116" s="81" t="s">
        <v>166</v>
      </c>
      <c r="F116" s="94" t="s">
        <v>166</v>
      </c>
      <c r="G116" s="234">
        <f t="shared" si="22"/>
        <v>426368</v>
      </c>
      <c r="H116" s="234">
        <f t="shared" si="22"/>
        <v>183800</v>
      </c>
      <c r="I116" s="234">
        <f t="shared" si="22"/>
        <v>194600</v>
      </c>
    </row>
    <row r="117" spans="1:9" ht="64.5" customHeight="1">
      <c r="A117" s="76">
        <f t="shared" si="15"/>
        <v>85</v>
      </c>
      <c r="B117" s="106" t="s">
        <v>230</v>
      </c>
      <c r="C117" s="85" t="s">
        <v>37</v>
      </c>
      <c r="D117" s="85" t="s">
        <v>143</v>
      </c>
      <c r="E117" s="85" t="s">
        <v>237</v>
      </c>
      <c r="F117" s="85"/>
      <c r="G117" s="232">
        <f t="shared" si="22"/>
        <v>426368</v>
      </c>
      <c r="H117" s="232">
        <f t="shared" si="22"/>
        <v>183800</v>
      </c>
      <c r="I117" s="232">
        <f t="shared" si="22"/>
        <v>194600</v>
      </c>
    </row>
    <row r="118" spans="1:9" s="210" customFormat="1" ht="74.25" customHeight="1">
      <c r="A118" s="76">
        <f t="shared" si="15"/>
        <v>86</v>
      </c>
      <c r="B118" s="209" t="s">
        <v>304</v>
      </c>
      <c r="C118" s="211" t="s">
        <v>37</v>
      </c>
      <c r="D118" s="211" t="s">
        <v>143</v>
      </c>
      <c r="E118" s="211" t="s">
        <v>303</v>
      </c>
      <c r="F118" s="211"/>
      <c r="G118" s="245">
        <f>G121+G124</f>
        <v>426368</v>
      </c>
      <c r="H118" s="245">
        <f>H121+H124</f>
        <v>183800</v>
      </c>
      <c r="I118" s="245">
        <f>I121+I124</f>
        <v>194600</v>
      </c>
    </row>
    <row r="119" spans="1:9" ht="112.5" customHeight="1">
      <c r="A119" s="76">
        <f t="shared" si="15"/>
        <v>87</v>
      </c>
      <c r="B119" s="115" t="s">
        <v>369</v>
      </c>
      <c r="C119" s="85" t="s">
        <v>37</v>
      </c>
      <c r="D119" s="85" t="s">
        <v>143</v>
      </c>
      <c r="E119" s="85" t="s">
        <v>366</v>
      </c>
      <c r="F119" s="85"/>
      <c r="G119" s="232">
        <f aca="true" t="shared" si="23" ref="G119:I120">G120</f>
        <v>252568</v>
      </c>
      <c r="H119" s="232">
        <f t="shared" si="23"/>
        <v>0</v>
      </c>
      <c r="I119" s="232">
        <f t="shared" si="23"/>
        <v>0</v>
      </c>
    </row>
    <row r="120" spans="1:9" ht="77.25" customHeight="1">
      <c r="A120" s="76">
        <f t="shared" si="15"/>
        <v>88</v>
      </c>
      <c r="B120" s="93" t="s">
        <v>231</v>
      </c>
      <c r="C120" s="85" t="s">
        <v>37</v>
      </c>
      <c r="D120" s="85" t="s">
        <v>143</v>
      </c>
      <c r="E120" s="85" t="s">
        <v>366</v>
      </c>
      <c r="F120" s="85">
        <v>200</v>
      </c>
      <c r="G120" s="232">
        <f t="shared" si="23"/>
        <v>252568</v>
      </c>
      <c r="H120" s="232">
        <f t="shared" si="23"/>
        <v>0</v>
      </c>
      <c r="I120" s="232">
        <f t="shared" si="23"/>
        <v>0</v>
      </c>
    </row>
    <row r="121" spans="1:9" ht="47.25">
      <c r="A121" s="76">
        <f t="shared" si="15"/>
        <v>89</v>
      </c>
      <c r="B121" s="93" t="s">
        <v>193</v>
      </c>
      <c r="C121" s="85" t="s">
        <v>37</v>
      </c>
      <c r="D121" s="85" t="s">
        <v>143</v>
      </c>
      <c r="E121" s="85" t="s">
        <v>366</v>
      </c>
      <c r="F121" s="81">
        <v>240</v>
      </c>
      <c r="G121" s="232">
        <v>252568</v>
      </c>
      <c r="H121" s="232">
        <v>0</v>
      </c>
      <c r="I121" s="232">
        <v>0</v>
      </c>
    </row>
    <row r="122" spans="1:9" ht="91.5" customHeight="1">
      <c r="A122" s="76" t="e">
        <f>#REF!+1</f>
        <v>#REF!</v>
      </c>
      <c r="B122" s="95" t="s">
        <v>305</v>
      </c>
      <c r="C122" s="81">
        <v>903</v>
      </c>
      <c r="D122" s="81" t="s">
        <v>143</v>
      </c>
      <c r="E122" s="81">
        <v>2330080020</v>
      </c>
      <c r="F122" s="81"/>
      <c r="G122" s="229">
        <f aca="true" t="shared" si="24" ref="G122:I123">G123</f>
        <v>173800</v>
      </c>
      <c r="H122" s="229">
        <f t="shared" si="24"/>
        <v>183800</v>
      </c>
      <c r="I122" s="229">
        <f t="shared" si="24"/>
        <v>194600</v>
      </c>
    </row>
    <row r="123" spans="1:9" ht="47.25">
      <c r="A123" s="76" t="e">
        <f t="shared" si="15"/>
        <v>#REF!</v>
      </c>
      <c r="B123" s="93" t="s">
        <v>231</v>
      </c>
      <c r="C123" s="81">
        <v>903</v>
      </c>
      <c r="D123" s="81" t="s">
        <v>143</v>
      </c>
      <c r="E123" s="81">
        <v>2330080020</v>
      </c>
      <c r="F123" s="81">
        <v>200</v>
      </c>
      <c r="G123" s="229">
        <f t="shared" si="24"/>
        <v>173800</v>
      </c>
      <c r="H123" s="229">
        <f t="shared" si="24"/>
        <v>183800</v>
      </c>
      <c r="I123" s="229">
        <f t="shared" si="24"/>
        <v>194600</v>
      </c>
    </row>
    <row r="124" spans="1:9" ht="47.25">
      <c r="A124" s="76" t="e">
        <f t="shared" si="15"/>
        <v>#REF!</v>
      </c>
      <c r="B124" s="93" t="s">
        <v>193</v>
      </c>
      <c r="C124" s="81">
        <v>903</v>
      </c>
      <c r="D124" s="81" t="s">
        <v>143</v>
      </c>
      <c r="E124" s="81">
        <v>2330080020</v>
      </c>
      <c r="F124" s="81">
        <v>240</v>
      </c>
      <c r="G124" s="229">
        <v>173800</v>
      </c>
      <c r="H124" s="229">
        <v>183800</v>
      </c>
      <c r="I124" s="229">
        <v>194600</v>
      </c>
    </row>
    <row r="125" spans="1:9" ht="31.5">
      <c r="A125" s="76" t="e">
        <f t="shared" si="15"/>
        <v>#REF!</v>
      </c>
      <c r="B125" s="79" t="s">
        <v>144</v>
      </c>
      <c r="C125" s="80">
        <v>903</v>
      </c>
      <c r="D125" s="80" t="s">
        <v>145</v>
      </c>
      <c r="E125" s="80"/>
      <c r="F125" s="80"/>
      <c r="G125" s="228">
        <f>G126+G140+G146</f>
        <v>590177</v>
      </c>
      <c r="H125" s="228">
        <f>H126+H140+H146</f>
        <v>574177</v>
      </c>
      <c r="I125" s="228">
        <f>I126+I140+I146</f>
        <v>574177</v>
      </c>
    </row>
    <row r="126" spans="1:9" ht="15.75">
      <c r="A126" s="76" t="e">
        <f t="shared" si="15"/>
        <v>#REF!</v>
      </c>
      <c r="B126" s="91" t="s">
        <v>146</v>
      </c>
      <c r="C126" s="81">
        <v>903</v>
      </c>
      <c r="D126" s="81" t="s">
        <v>147</v>
      </c>
      <c r="E126" s="80"/>
      <c r="F126" s="80" t="s">
        <v>166</v>
      </c>
      <c r="G126" s="229">
        <f>G128+G132</f>
        <v>0</v>
      </c>
      <c r="H126" s="229">
        <f>H128</f>
        <v>0</v>
      </c>
      <c r="I126" s="229">
        <f>I128</f>
        <v>0</v>
      </c>
    </row>
    <row r="127" spans="1:9" ht="31.5">
      <c r="A127" s="76" t="e">
        <f t="shared" si="15"/>
        <v>#REF!</v>
      </c>
      <c r="B127" s="116" t="s">
        <v>230</v>
      </c>
      <c r="C127" s="81">
        <v>903</v>
      </c>
      <c r="D127" s="81" t="s">
        <v>147</v>
      </c>
      <c r="E127" s="81">
        <v>2300000000</v>
      </c>
      <c r="F127" s="81"/>
      <c r="G127" s="229">
        <f>G128</f>
        <v>0</v>
      </c>
      <c r="H127" s="229">
        <f aca="true" t="shared" si="25" ref="H127:I138">H128</f>
        <v>0</v>
      </c>
      <c r="I127" s="229">
        <f t="shared" si="25"/>
        <v>0</v>
      </c>
    </row>
    <row r="128" spans="1:9" s="210" customFormat="1" ht="66.75" customHeight="1">
      <c r="A128" s="208" t="e">
        <f t="shared" si="15"/>
        <v>#REF!</v>
      </c>
      <c r="B128" s="209" t="s">
        <v>324</v>
      </c>
      <c r="C128" s="205">
        <v>903</v>
      </c>
      <c r="D128" s="205" t="s">
        <v>147</v>
      </c>
      <c r="E128" s="205">
        <v>2310000000</v>
      </c>
      <c r="F128" s="205"/>
      <c r="G128" s="243">
        <f>G130</f>
        <v>0</v>
      </c>
      <c r="H128" s="243">
        <f>H130</f>
        <v>0</v>
      </c>
      <c r="I128" s="243">
        <f>I130</f>
        <v>0</v>
      </c>
    </row>
    <row r="129" spans="1:9" ht="94.5">
      <c r="A129" s="208" t="e">
        <f t="shared" si="15"/>
        <v>#REF!</v>
      </c>
      <c r="B129" s="95" t="s">
        <v>257</v>
      </c>
      <c r="C129" s="81">
        <v>903</v>
      </c>
      <c r="D129" s="81" t="s">
        <v>147</v>
      </c>
      <c r="E129" s="81">
        <v>2318000000</v>
      </c>
      <c r="F129" s="81"/>
      <c r="G129" s="229">
        <f>G130</f>
        <v>0</v>
      </c>
      <c r="H129" s="229">
        <f t="shared" si="25"/>
        <v>0</v>
      </c>
      <c r="I129" s="229">
        <f t="shared" si="25"/>
        <v>0</v>
      </c>
    </row>
    <row r="130" spans="1:9" ht="47.25">
      <c r="A130" s="208" t="e">
        <f t="shared" si="15"/>
        <v>#REF!</v>
      </c>
      <c r="B130" s="93" t="s">
        <v>231</v>
      </c>
      <c r="C130" s="81">
        <v>903</v>
      </c>
      <c r="D130" s="81" t="s">
        <v>147</v>
      </c>
      <c r="E130" s="81">
        <v>2318000000</v>
      </c>
      <c r="F130" s="81">
        <v>200</v>
      </c>
      <c r="G130" s="229">
        <f>G131</f>
        <v>0</v>
      </c>
      <c r="H130" s="229">
        <f t="shared" si="25"/>
        <v>0</v>
      </c>
      <c r="I130" s="229">
        <f t="shared" si="25"/>
        <v>0</v>
      </c>
    </row>
    <row r="131" spans="1:9" ht="47.25">
      <c r="A131" s="76" t="e">
        <f t="shared" si="15"/>
        <v>#REF!</v>
      </c>
      <c r="B131" s="93" t="s">
        <v>193</v>
      </c>
      <c r="C131" s="81">
        <v>903</v>
      </c>
      <c r="D131" s="81" t="s">
        <v>147</v>
      </c>
      <c r="E131" s="81">
        <v>2310080000</v>
      </c>
      <c r="F131" s="81">
        <v>240</v>
      </c>
      <c r="G131" s="229"/>
      <c r="H131" s="229"/>
      <c r="I131" s="229"/>
    </row>
    <row r="132" spans="1:9" ht="34.5" customHeight="1">
      <c r="A132" s="76" t="e">
        <f t="shared" si="15"/>
        <v>#REF!</v>
      </c>
      <c r="B132" s="116" t="s">
        <v>209</v>
      </c>
      <c r="C132" s="81">
        <v>903</v>
      </c>
      <c r="D132" s="81" t="s">
        <v>147</v>
      </c>
      <c r="E132" s="130">
        <v>9000000000</v>
      </c>
      <c r="F132" s="81"/>
      <c r="G132" s="229">
        <f>G133</f>
        <v>0</v>
      </c>
      <c r="H132" s="229">
        <f t="shared" si="25"/>
        <v>0</v>
      </c>
      <c r="I132" s="229">
        <f t="shared" si="25"/>
        <v>0</v>
      </c>
    </row>
    <row r="133" spans="1:9" s="210" customFormat="1" ht="66.75" customHeight="1">
      <c r="A133" s="208" t="e">
        <f t="shared" si="15"/>
        <v>#REF!</v>
      </c>
      <c r="B133" s="209" t="s">
        <v>211</v>
      </c>
      <c r="C133" s="205">
        <v>903</v>
      </c>
      <c r="D133" s="205" t="s">
        <v>147</v>
      </c>
      <c r="E133" s="127">
        <v>9090000000</v>
      </c>
      <c r="F133" s="205"/>
      <c r="G133" s="243">
        <f>G134</f>
        <v>0</v>
      </c>
      <c r="H133" s="243">
        <f>H136</f>
        <v>0</v>
      </c>
      <c r="I133" s="243">
        <f>I136</f>
        <v>0</v>
      </c>
    </row>
    <row r="134" spans="1:9" ht="57.75" customHeight="1">
      <c r="A134" s="208" t="e">
        <f t="shared" si="15"/>
        <v>#REF!</v>
      </c>
      <c r="B134" s="95" t="s">
        <v>211</v>
      </c>
      <c r="C134" s="81">
        <v>903</v>
      </c>
      <c r="D134" s="81" t="s">
        <v>147</v>
      </c>
      <c r="E134" s="130">
        <v>9090080000</v>
      </c>
      <c r="F134" s="81"/>
      <c r="G134" s="229">
        <f>G135</f>
        <v>0</v>
      </c>
      <c r="H134" s="229">
        <f>H136</f>
        <v>0</v>
      </c>
      <c r="I134" s="229">
        <f>I136</f>
        <v>0</v>
      </c>
    </row>
    <row r="135" spans="1:9" ht="47.25">
      <c r="A135" s="208" t="e">
        <f>A133+1</f>
        <v>#REF!</v>
      </c>
      <c r="B135" s="93" t="s">
        <v>344</v>
      </c>
      <c r="C135" s="81">
        <v>903</v>
      </c>
      <c r="D135" s="81" t="s">
        <v>147</v>
      </c>
      <c r="E135" s="130">
        <v>9090080010</v>
      </c>
      <c r="F135" s="81"/>
      <c r="G135" s="229">
        <f>G137+G139</f>
        <v>0</v>
      </c>
      <c r="H135" s="229">
        <f t="shared" si="25"/>
        <v>0</v>
      </c>
      <c r="I135" s="229">
        <f t="shared" si="25"/>
        <v>0</v>
      </c>
    </row>
    <row r="136" spans="1:9" ht="47.25">
      <c r="A136" s="208" t="e">
        <f>A134+1</f>
        <v>#REF!</v>
      </c>
      <c r="B136" s="93" t="s">
        <v>231</v>
      </c>
      <c r="C136" s="81">
        <v>903</v>
      </c>
      <c r="D136" s="81" t="s">
        <v>147</v>
      </c>
      <c r="E136" s="130">
        <v>9090080010</v>
      </c>
      <c r="F136" s="81">
        <v>200</v>
      </c>
      <c r="G136" s="229">
        <f>G137</f>
        <v>0</v>
      </c>
      <c r="H136" s="229">
        <f t="shared" si="25"/>
        <v>0</v>
      </c>
      <c r="I136" s="229">
        <f t="shared" si="25"/>
        <v>0</v>
      </c>
    </row>
    <row r="137" spans="1:9" ht="47.25">
      <c r="A137" s="76" t="e">
        <f t="shared" si="15"/>
        <v>#REF!</v>
      </c>
      <c r="B137" s="93" t="s">
        <v>193</v>
      </c>
      <c r="C137" s="81">
        <v>903</v>
      </c>
      <c r="D137" s="81" t="s">
        <v>147</v>
      </c>
      <c r="E137" s="130">
        <v>9090080010</v>
      </c>
      <c r="F137" s="81">
        <v>240</v>
      </c>
      <c r="G137" s="242"/>
      <c r="H137" s="229"/>
      <c r="I137" s="229"/>
    </row>
    <row r="138" spans="1:9" ht="31.5">
      <c r="A138" s="208" t="e">
        <f>A136+1</f>
        <v>#REF!</v>
      </c>
      <c r="B138" s="102" t="s">
        <v>223</v>
      </c>
      <c r="C138" s="81">
        <v>903</v>
      </c>
      <c r="D138" s="81" t="s">
        <v>147</v>
      </c>
      <c r="E138" s="130">
        <v>9090080010</v>
      </c>
      <c r="F138" s="81">
        <v>800</v>
      </c>
      <c r="G138" s="229">
        <f>G139</f>
        <v>0</v>
      </c>
      <c r="H138" s="229">
        <f t="shared" si="25"/>
        <v>0</v>
      </c>
      <c r="I138" s="229">
        <f t="shared" si="25"/>
        <v>0</v>
      </c>
    </row>
    <row r="139" spans="1:9" ht="15.75">
      <c r="A139" s="76" t="e">
        <f t="shared" si="15"/>
        <v>#REF!</v>
      </c>
      <c r="B139" s="93" t="s">
        <v>345</v>
      </c>
      <c r="C139" s="81">
        <v>903</v>
      </c>
      <c r="D139" s="81" t="s">
        <v>147</v>
      </c>
      <c r="E139" s="130">
        <v>9090080010</v>
      </c>
      <c r="F139" s="81">
        <v>830</v>
      </c>
      <c r="G139" s="242"/>
      <c r="H139" s="229"/>
      <c r="I139" s="229"/>
    </row>
    <row r="140" spans="1:9" ht="15.75">
      <c r="A140" s="76" t="e">
        <f>A131+1</f>
        <v>#REF!</v>
      </c>
      <c r="B140" s="91" t="s">
        <v>148</v>
      </c>
      <c r="C140" s="81">
        <v>903</v>
      </c>
      <c r="D140" s="81" t="s">
        <v>149</v>
      </c>
      <c r="E140" s="130"/>
      <c r="F140" s="81"/>
      <c r="G140" s="229">
        <f>G144</f>
        <v>16000</v>
      </c>
      <c r="H140" s="229">
        <f>H144</f>
        <v>0</v>
      </c>
      <c r="I140" s="229">
        <f>I144</f>
        <v>0</v>
      </c>
    </row>
    <row r="141" spans="1:9" ht="31.5">
      <c r="A141" s="76" t="e">
        <f t="shared" si="15"/>
        <v>#REF!</v>
      </c>
      <c r="B141" s="95" t="s">
        <v>209</v>
      </c>
      <c r="C141" s="81">
        <v>903</v>
      </c>
      <c r="D141" s="81" t="s">
        <v>149</v>
      </c>
      <c r="E141" s="135">
        <v>9000000000</v>
      </c>
      <c r="F141" s="81"/>
      <c r="G141" s="229">
        <f>G143</f>
        <v>16000</v>
      </c>
      <c r="H141" s="229">
        <f>H143</f>
        <v>0</v>
      </c>
      <c r="I141" s="229">
        <f>I143</f>
        <v>0</v>
      </c>
    </row>
    <row r="142" spans="1:9" ht="47.25">
      <c r="A142" s="76" t="e">
        <f t="shared" si="15"/>
        <v>#REF!</v>
      </c>
      <c r="B142" s="88" t="s">
        <v>211</v>
      </c>
      <c r="C142" s="81">
        <v>903</v>
      </c>
      <c r="D142" s="81" t="s">
        <v>149</v>
      </c>
      <c r="E142" s="97">
        <v>9090000000</v>
      </c>
      <c r="F142" s="81"/>
      <c r="G142" s="229">
        <f aca="true" t="shared" si="26" ref="G142:I144">G143</f>
        <v>16000</v>
      </c>
      <c r="H142" s="229">
        <f t="shared" si="26"/>
        <v>0</v>
      </c>
      <c r="I142" s="229">
        <f t="shared" si="26"/>
        <v>0</v>
      </c>
    </row>
    <row r="143" spans="1:9" ht="78.75">
      <c r="A143" s="76" t="e">
        <f t="shared" si="15"/>
        <v>#REF!</v>
      </c>
      <c r="B143" s="95" t="s">
        <v>239</v>
      </c>
      <c r="C143" s="81">
        <v>903</v>
      </c>
      <c r="D143" s="81" t="s">
        <v>149</v>
      </c>
      <c r="E143" s="97" t="s">
        <v>240</v>
      </c>
      <c r="F143" s="81"/>
      <c r="G143" s="229">
        <f t="shared" si="26"/>
        <v>16000</v>
      </c>
      <c r="H143" s="229">
        <f t="shared" si="26"/>
        <v>0</v>
      </c>
      <c r="I143" s="229">
        <f t="shared" si="26"/>
        <v>0</v>
      </c>
    </row>
    <row r="144" spans="1:9" ht="47.25">
      <c r="A144" s="76" t="e">
        <f t="shared" si="15"/>
        <v>#REF!</v>
      </c>
      <c r="B144" s="93" t="s">
        <v>231</v>
      </c>
      <c r="C144" s="81">
        <v>903</v>
      </c>
      <c r="D144" s="81" t="s">
        <v>149</v>
      </c>
      <c r="E144" s="97" t="s">
        <v>240</v>
      </c>
      <c r="F144" s="81">
        <v>200</v>
      </c>
      <c r="G144" s="229">
        <f t="shared" si="26"/>
        <v>16000</v>
      </c>
      <c r="H144" s="229">
        <f t="shared" si="26"/>
        <v>0</v>
      </c>
      <c r="I144" s="229">
        <f t="shared" si="26"/>
        <v>0</v>
      </c>
    </row>
    <row r="145" spans="1:9" ht="47.25">
      <c r="A145" s="76" t="e">
        <f t="shared" si="15"/>
        <v>#REF!</v>
      </c>
      <c r="B145" s="93" t="s">
        <v>193</v>
      </c>
      <c r="C145" s="81">
        <v>903</v>
      </c>
      <c r="D145" s="81" t="s">
        <v>149</v>
      </c>
      <c r="E145" s="97" t="s">
        <v>240</v>
      </c>
      <c r="F145" s="81">
        <v>240</v>
      </c>
      <c r="G145" s="229">
        <v>16000</v>
      </c>
      <c r="H145" s="229">
        <v>0</v>
      </c>
      <c r="I145" s="242">
        <v>0</v>
      </c>
    </row>
    <row r="146" spans="1:9" ht="15.75">
      <c r="A146" s="76" t="e">
        <f t="shared" si="15"/>
        <v>#REF!</v>
      </c>
      <c r="B146" s="79" t="s">
        <v>150</v>
      </c>
      <c r="C146" s="80">
        <v>903</v>
      </c>
      <c r="D146" s="80" t="s">
        <v>151</v>
      </c>
      <c r="E146" s="80"/>
      <c r="F146" s="80"/>
      <c r="G146" s="228">
        <f aca="true" t="shared" si="27" ref="G146:I147">G147</f>
        <v>574177</v>
      </c>
      <c r="H146" s="228">
        <f t="shared" si="27"/>
        <v>574177</v>
      </c>
      <c r="I146" s="228">
        <f t="shared" si="27"/>
        <v>574177</v>
      </c>
    </row>
    <row r="147" spans="1:9" ht="31.5">
      <c r="A147" s="76" t="e">
        <f t="shared" si="15"/>
        <v>#REF!</v>
      </c>
      <c r="B147" s="116" t="s">
        <v>230</v>
      </c>
      <c r="C147" s="80">
        <v>903</v>
      </c>
      <c r="D147" s="80" t="s">
        <v>151</v>
      </c>
      <c r="E147" s="80">
        <v>2300000000</v>
      </c>
      <c r="F147" s="80"/>
      <c r="G147" s="228">
        <f t="shared" si="27"/>
        <v>574177</v>
      </c>
      <c r="H147" s="228">
        <f t="shared" si="27"/>
        <v>574177</v>
      </c>
      <c r="I147" s="228">
        <f t="shared" si="27"/>
        <v>574177</v>
      </c>
    </row>
    <row r="148" spans="1:9" s="210" customFormat="1" ht="55.5" customHeight="1">
      <c r="A148" s="208" t="e">
        <f t="shared" si="15"/>
        <v>#REF!</v>
      </c>
      <c r="B148" s="209" t="s">
        <v>241</v>
      </c>
      <c r="C148" s="205">
        <v>903</v>
      </c>
      <c r="D148" s="205" t="s">
        <v>151</v>
      </c>
      <c r="E148" s="205">
        <v>2330000000</v>
      </c>
      <c r="F148" s="205"/>
      <c r="G148" s="243">
        <f>G150+G152+G156</f>
        <v>574177</v>
      </c>
      <c r="H148" s="243">
        <f>H150+H152+H156</f>
        <v>574177</v>
      </c>
      <c r="I148" s="243">
        <f>I150+I152+I156</f>
        <v>574177</v>
      </c>
    </row>
    <row r="149" spans="1:9" ht="94.5">
      <c r="A149" s="208">
        <v>118</v>
      </c>
      <c r="B149" s="95" t="s">
        <v>243</v>
      </c>
      <c r="C149" s="81">
        <v>903</v>
      </c>
      <c r="D149" s="81" t="s">
        <v>151</v>
      </c>
      <c r="E149" s="97" t="s">
        <v>244</v>
      </c>
      <c r="F149" s="81"/>
      <c r="G149" s="229">
        <f aca="true" t="shared" si="28" ref="G149:I150">G150</f>
        <v>450000</v>
      </c>
      <c r="H149" s="229">
        <f t="shared" si="28"/>
        <v>450000</v>
      </c>
      <c r="I149" s="229">
        <f t="shared" si="28"/>
        <v>450000</v>
      </c>
    </row>
    <row r="150" spans="1:9" ht="47.25">
      <c r="A150" s="208">
        <f t="shared" si="15"/>
        <v>119</v>
      </c>
      <c r="B150" s="93" t="s">
        <v>231</v>
      </c>
      <c r="C150" s="81">
        <v>903</v>
      </c>
      <c r="D150" s="81" t="s">
        <v>151</v>
      </c>
      <c r="E150" s="97" t="s">
        <v>244</v>
      </c>
      <c r="F150" s="81">
        <v>200</v>
      </c>
      <c r="G150" s="229">
        <f t="shared" si="28"/>
        <v>450000</v>
      </c>
      <c r="H150" s="229">
        <f t="shared" si="28"/>
        <v>450000</v>
      </c>
      <c r="I150" s="229">
        <f t="shared" si="28"/>
        <v>450000</v>
      </c>
    </row>
    <row r="151" spans="1:9" ht="47.25">
      <c r="A151" s="76">
        <f t="shared" si="15"/>
        <v>120</v>
      </c>
      <c r="B151" s="93" t="s">
        <v>193</v>
      </c>
      <c r="C151" s="81">
        <v>903</v>
      </c>
      <c r="D151" s="81" t="s">
        <v>151</v>
      </c>
      <c r="E151" s="97" t="s">
        <v>244</v>
      </c>
      <c r="F151" s="81">
        <v>240</v>
      </c>
      <c r="G151" s="229">
        <v>450000</v>
      </c>
      <c r="H151" s="229">
        <v>450000</v>
      </c>
      <c r="I151" s="229">
        <v>450000</v>
      </c>
    </row>
    <row r="152" spans="1:9" ht="110.25">
      <c r="A152" s="76">
        <f t="shared" si="15"/>
        <v>121</v>
      </c>
      <c r="B152" s="95" t="s">
        <v>245</v>
      </c>
      <c r="C152" s="81">
        <v>903</v>
      </c>
      <c r="D152" s="81" t="s">
        <v>151</v>
      </c>
      <c r="E152" s="81">
        <v>2330080050</v>
      </c>
      <c r="F152" s="81"/>
      <c r="G152" s="229">
        <f>G154</f>
        <v>87654</v>
      </c>
      <c r="H152" s="229">
        <f>H154</f>
        <v>87654</v>
      </c>
      <c r="I152" s="229">
        <f>I154</f>
        <v>87654</v>
      </c>
    </row>
    <row r="153" spans="1:9" ht="47.25">
      <c r="A153" s="76">
        <f t="shared" si="15"/>
        <v>122</v>
      </c>
      <c r="B153" s="93" t="s">
        <v>231</v>
      </c>
      <c r="C153" s="81">
        <v>903</v>
      </c>
      <c r="D153" s="81" t="s">
        <v>151</v>
      </c>
      <c r="E153" s="81">
        <v>2330080050</v>
      </c>
      <c r="F153" s="81">
        <v>200</v>
      </c>
      <c r="G153" s="247">
        <f>G154</f>
        <v>87654</v>
      </c>
      <c r="H153" s="247">
        <f>H154</f>
        <v>87654</v>
      </c>
      <c r="I153" s="247">
        <f>I154</f>
        <v>87654</v>
      </c>
    </row>
    <row r="154" spans="1:9" ht="47.25">
      <c r="A154" s="76">
        <f t="shared" si="15"/>
        <v>123</v>
      </c>
      <c r="B154" s="93" t="s">
        <v>193</v>
      </c>
      <c r="C154" s="81">
        <v>903</v>
      </c>
      <c r="D154" s="81" t="s">
        <v>151</v>
      </c>
      <c r="E154" s="81">
        <v>2330080050</v>
      </c>
      <c r="F154" s="81">
        <v>240</v>
      </c>
      <c r="G154" s="247">
        <v>87654</v>
      </c>
      <c r="H154" s="247">
        <v>87654</v>
      </c>
      <c r="I154" s="247">
        <v>87654</v>
      </c>
    </row>
    <row r="155" spans="1:9" ht="126">
      <c r="A155" s="76">
        <v>124</v>
      </c>
      <c r="B155" s="95" t="s">
        <v>246</v>
      </c>
      <c r="C155" s="81">
        <v>903</v>
      </c>
      <c r="D155" s="81" t="s">
        <v>151</v>
      </c>
      <c r="E155" s="81">
        <v>2330080070</v>
      </c>
      <c r="F155" s="81"/>
      <c r="G155" s="229">
        <f aca="true" t="shared" si="29" ref="G155:I156">G156</f>
        <v>36523</v>
      </c>
      <c r="H155" s="229">
        <f t="shared" si="29"/>
        <v>36523</v>
      </c>
      <c r="I155" s="229">
        <f t="shared" si="29"/>
        <v>36523</v>
      </c>
    </row>
    <row r="156" spans="1:9" ht="47.25">
      <c r="A156" s="76">
        <f t="shared" si="15"/>
        <v>125</v>
      </c>
      <c r="B156" s="93" t="s">
        <v>231</v>
      </c>
      <c r="C156" s="81">
        <v>903</v>
      </c>
      <c r="D156" s="81" t="s">
        <v>151</v>
      </c>
      <c r="E156" s="81">
        <v>2330080070</v>
      </c>
      <c r="F156" s="81">
        <v>200</v>
      </c>
      <c r="G156" s="229">
        <f t="shared" si="29"/>
        <v>36523</v>
      </c>
      <c r="H156" s="229">
        <f t="shared" si="29"/>
        <v>36523</v>
      </c>
      <c r="I156" s="229">
        <f t="shared" si="29"/>
        <v>36523</v>
      </c>
    </row>
    <row r="157" spans="1:9" ht="47.25">
      <c r="A157" s="76">
        <f t="shared" si="15"/>
        <v>126</v>
      </c>
      <c r="B157" s="93" t="s">
        <v>193</v>
      </c>
      <c r="C157" s="81">
        <v>903</v>
      </c>
      <c r="D157" s="81" t="s">
        <v>151</v>
      </c>
      <c r="E157" s="81">
        <v>2330080070</v>
      </c>
      <c r="F157" s="81">
        <v>240</v>
      </c>
      <c r="G157" s="229">
        <v>36523</v>
      </c>
      <c r="H157" s="229">
        <v>36523</v>
      </c>
      <c r="I157" s="229">
        <v>36523</v>
      </c>
    </row>
    <row r="158" spans="1:9" ht="31.5">
      <c r="A158" s="76" t="e">
        <f>#REF!+1</f>
        <v>#REF!</v>
      </c>
      <c r="B158" s="111" t="s">
        <v>152</v>
      </c>
      <c r="C158" s="80">
        <v>903</v>
      </c>
      <c r="D158" s="80" t="s">
        <v>153</v>
      </c>
      <c r="E158" s="80" t="s">
        <v>166</v>
      </c>
      <c r="F158" s="80" t="s">
        <v>166</v>
      </c>
      <c r="G158" s="228">
        <f aca="true" t="shared" si="30" ref="G158:I163">G159</f>
        <v>30000</v>
      </c>
      <c r="H158" s="228">
        <f t="shared" si="30"/>
        <v>30000</v>
      </c>
      <c r="I158" s="228">
        <f t="shared" si="30"/>
        <v>30000</v>
      </c>
    </row>
    <row r="159" spans="1:9" ht="15.75">
      <c r="A159" s="76" t="e">
        <f aca="true" t="shared" si="31" ref="A159:A185">A158+1</f>
        <v>#REF!</v>
      </c>
      <c r="B159" s="79" t="s">
        <v>154</v>
      </c>
      <c r="C159" s="81">
        <v>903</v>
      </c>
      <c r="D159" s="81" t="s">
        <v>155</v>
      </c>
      <c r="E159" s="81" t="s">
        <v>166</v>
      </c>
      <c r="F159" s="81" t="s">
        <v>166</v>
      </c>
      <c r="G159" s="229">
        <f t="shared" si="30"/>
        <v>30000</v>
      </c>
      <c r="H159" s="229">
        <f t="shared" si="30"/>
        <v>30000</v>
      </c>
      <c r="I159" s="229">
        <f t="shared" si="30"/>
        <v>30000</v>
      </c>
    </row>
    <row r="160" spans="1:9" ht="31.5">
      <c r="A160" s="76" t="e">
        <f t="shared" si="31"/>
        <v>#REF!</v>
      </c>
      <c r="B160" s="116" t="s">
        <v>230</v>
      </c>
      <c r="C160" s="81">
        <v>903</v>
      </c>
      <c r="D160" s="81" t="s">
        <v>155</v>
      </c>
      <c r="E160" s="81">
        <v>2300000000</v>
      </c>
      <c r="F160" s="81" t="s">
        <v>166</v>
      </c>
      <c r="G160" s="229">
        <f t="shared" si="30"/>
        <v>30000</v>
      </c>
      <c r="H160" s="229">
        <f t="shared" si="30"/>
        <v>30000</v>
      </c>
      <c r="I160" s="229">
        <f t="shared" si="30"/>
        <v>30000</v>
      </c>
    </row>
    <row r="161" spans="1:9" s="210" customFormat="1" ht="58.5" customHeight="1">
      <c r="A161" s="208" t="e">
        <f t="shared" si="31"/>
        <v>#REF!</v>
      </c>
      <c r="B161" s="209" t="s">
        <v>311</v>
      </c>
      <c r="C161" s="205">
        <v>903</v>
      </c>
      <c r="D161" s="205" t="s">
        <v>155</v>
      </c>
      <c r="E161" s="205">
        <v>2340000000</v>
      </c>
      <c r="F161" s="205" t="s">
        <v>166</v>
      </c>
      <c r="G161" s="243">
        <f t="shared" si="30"/>
        <v>30000</v>
      </c>
      <c r="H161" s="243">
        <f t="shared" si="30"/>
        <v>30000</v>
      </c>
      <c r="I161" s="243">
        <f t="shared" si="30"/>
        <v>30000</v>
      </c>
    </row>
    <row r="162" spans="1:9" ht="96" customHeight="1">
      <c r="A162" s="76" t="e">
        <f t="shared" si="31"/>
        <v>#REF!</v>
      </c>
      <c r="B162" s="95" t="s">
        <v>313</v>
      </c>
      <c r="C162" s="81">
        <v>903</v>
      </c>
      <c r="D162" s="81" t="s">
        <v>155</v>
      </c>
      <c r="E162" s="81">
        <v>2340080010</v>
      </c>
      <c r="F162" s="81" t="s">
        <v>166</v>
      </c>
      <c r="G162" s="229">
        <f t="shared" si="30"/>
        <v>30000</v>
      </c>
      <c r="H162" s="229">
        <f t="shared" si="30"/>
        <v>30000</v>
      </c>
      <c r="I162" s="229">
        <f t="shared" si="30"/>
        <v>30000</v>
      </c>
    </row>
    <row r="163" spans="1:9" ht="47.25">
      <c r="A163" s="76" t="e">
        <f t="shared" si="31"/>
        <v>#REF!</v>
      </c>
      <c r="B163" s="93" t="s">
        <v>231</v>
      </c>
      <c r="C163" s="81">
        <v>903</v>
      </c>
      <c r="D163" s="81" t="s">
        <v>155</v>
      </c>
      <c r="E163" s="81">
        <v>2340080010</v>
      </c>
      <c r="F163" s="81">
        <v>200</v>
      </c>
      <c r="G163" s="229">
        <f t="shared" si="30"/>
        <v>30000</v>
      </c>
      <c r="H163" s="229">
        <f t="shared" si="30"/>
        <v>30000</v>
      </c>
      <c r="I163" s="229">
        <f t="shared" si="30"/>
        <v>30000</v>
      </c>
    </row>
    <row r="164" spans="1:9" ht="47.25">
      <c r="A164" s="76" t="e">
        <f t="shared" si="31"/>
        <v>#REF!</v>
      </c>
      <c r="B164" s="93" t="s">
        <v>193</v>
      </c>
      <c r="C164" s="81">
        <v>903</v>
      </c>
      <c r="D164" s="81" t="s">
        <v>155</v>
      </c>
      <c r="E164" s="81">
        <v>2340080010</v>
      </c>
      <c r="F164" s="81">
        <v>240</v>
      </c>
      <c r="G164" s="229">
        <v>30000</v>
      </c>
      <c r="H164" s="229">
        <v>30000</v>
      </c>
      <c r="I164" s="229">
        <v>30000</v>
      </c>
    </row>
    <row r="165" spans="1:9" ht="15.75">
      <c r="A165" s="76" t="e">
        <f t="shared" si="31"/>
        <v>#REF!</v>
      </c>
      <c r="B165" s="111" t="s">
        <v>156</v>
      </c>
      <c r="C165" s="80">
        <v>903</v>
      </c>
      <c r="D165" s="80" t="s">
        <v>157</v>
      </c>
      <c r="E165" s="80" t="s">
        <v>166</v>
      </c>
      <c r="F165" s="80" t="s">
        <v>166</v>
      </c>
      <c r="G165" s="228">
        <f aca="true" t="shared" si="32" ref="G165:I169">G166</f>
        <v>24000</v>
      </c>
      <c r="H165" s="228">
        <f t="shared" si="32"/>
        <v>24000</v>
      </c>
      <c r="I165" s="228">
        <f t="shared" si="32"/>
        <v>24000</v>
      </c>
    </row>
    <row r="166" spans="1:9" ht="15.75">
      <c r="A166" s="76" t="e">
        <f t="shared" si="31"/>
        <v>#REF!</v>
      </c>
      <c r="B166" s="79" t="s">
        <v>158</v>
      </c>
      <c r="C166" s="81">
        <v>903</v>
      </c>
      <c r="D166" s="81" t="s">
        <v>159</v>
      </c>
      <c r="E166" s="81" t="s">
        <v>166</v>
      </c>
      <c r="F166" s="81" t="s">
        <v>166</v>
      </c>
      <c r="G166" s="229">
        <f t="shared" si="32"/>
        <v>24000</v>
      </c>
      <c r="H166" s="229">
        <f t="shared" si="32"/>
        <v>24000</v>
      </c>
      <c r="I166" s="229">
        <f t="shared" si="32"/>
        <v>24000</v>
      </c>
    </row>
    <row r="167" spans="1:9" ht="44.25" customHeight="1">
      <c r="A167" s="76" t="e">
        <f t="shared" si="31"/>
        <v>#REF!</v>
      </c>
      <c r="B167" s="95" t="s">
        <v>209</v>
      </c>
      <c r="C167" s="81">
        <v>903</v>
      </c>
      <c r="D167" s="81" t="s">
        <v>159</v>
      </c>
      <c r="E167" s="81">
        <v>9000000000</v>
      </c>
      <c r="F167" s="81" t="s">
        <v>166</v>
      </c>
      <c r="G167" s="229">
        <f t="shared" si="32"/>
        <v>24000</v>
      </c>
      <c r="H167" s="229">
        <f t="shared" si="32"/>
        <v>24000</v>
      </c>
      <c r="I167" s="229">
        <f t="shared" si="32"/>
        <v>24000</v>
      </c>
    </row>
    <row r="168" spans="1:9" ht="54.75" customHeight="1">
      <c r="A168" s="76" t="e">
        <f t="shared" si="31"/>
        <v>#REF!</v>
      </c>
      <c r="B168" s="95" t="s">
        <v>211</v>
      </c>
      <c r="C168" s="81">
        <v>903</v>
      </c>
      <c r="D168" s="81" t="s">
        <v>159</v>
      </c>
      <c r="E168" s="81">
        <v>9090000000</v>
      </c>
      <c r="F168" s="81" t="s">
        <v>166</v>
      </c>
      <c r="G168" s="229">
        <f>G169</f>
        <v>24000</v>
      </c>
      <c r="H168" s="229">
        <f t="shared" si="32"/>
        <v>24000</v>
      </c>
      <c r="I168" s="229">
        <f t="shared" si="32"/>
        <v>24000</v>
      </c>
    </row>
    <row r="169" spans="1:9" ht="47.25">
      <c r="A169" s="76" t="e">
        <f t="shared" si="31"/>
        <v>#REF!</v>
      </c>
      <c r="B169" s="93" t="s">
        <v>247</v>
      </c>
      <c r="C169" s="81">
        <v>903</v>
      </c>
      <c r="D169" s="81" t="s">
        <v>159</v>
      </c>
      <c r="E169" s="97">
        <v>9090080000</v>
      </c>
      <c r="F169" s="81" t="s">
        <v>248</v>
      </c>
      <c r="G169" s="229">
        <f t="shared" si="32"/>
        <v>24000</v>
      </c>
      <c r="H169" s="229">
        <f t="shared" si="32"/>
        <v>24000</v>
      </c>
      <c r="I169" s="229">
        <f t="shared" si="32"/>
        <v>24000</v>
      </c>
    </row>
    <row r="170" spans="1:9" ht="47.25">
      <c r="A170" s="76" t="e">
        <f t="shared" si="31"/>
        <v>#REF!</v>
      </c>
      <c r="B170" s="104" t="s">
        <v>249</v>
      </c>
      <c r="C170" s="81">
        <v>903</v>
      </c>
      <c r="D170" s="81" t="s">
        <v>159</v>
      </c>
      <c r="E170" s="97">
        <v>9090080000</v>
      </c>
      <c r="F170" s="81">
        <v>310</v>
      </c>
      <c r="G170" s="229">
        <v>24000</v>
      </c>
      <c r="H170" s="229">
        <v>24000</v>
      </c>
      <c r="I170" s="229">
        <v>24000</v>
      </c>
    </row>
    <row r="171" spans="1:9" ht="31.5">
      <c r="A171" s="76" t="e">
        <f t="shared" si="31"/>
        <v>#REF!</v>
      </c>
      <c r="B171" s="111" t="s">
        <v>160</v>
      </c>
      <c r="C171" s="80">
        <v>903</v>
      </c>
      <c r="D171" s="80" t="s">
        <v>161</v>
      </c>
      <c r="E171" s="80" t="s">
        <v>166</v>
      </c>
      <c r="F171" s="80" t="s">
        <v>166</v>
      </c>
      <c r="G171" s="228">
        <f aca="true" t="shared" si="33" ref="G171:I173">G172</f>
        <v>456221</v>
      </c>
      <c r="H171" s="228">
        <f t="shared" si="33"/>
        <v>456221</v>
      </c>
      <c r="I171" s="228">
        <f t="shared" si="33"/>
        <v>456221</v>
      </c>
    </row>
    <row r="172" spans="1:9" ht="15.75">
      <c r="A172" s="76" t="e">
        <f t="shared" si="31"/>
        <v>#REF!</v>
      </c>
      <c r="B172" s="111" t="s">
        <v>162</v>
      </c>
      <c r="C172" s="81">
        <v>903</v>
      </c>
      <c r="D172" s="81" t="s">
        <v>163</v>
      </c>
      <c r="E172" s="81" t="s">
        <v>166</v>
      </c>
      <c r="F172" s="81" t="s">
        <v>166</v>
      </c>
      <c r="G172" s="229">
        <f t="shared" si="33"/>
        <v>456221</v>
      </c>
      <c r="H172" s="229">
        <f t="shared" si="33"/>
        <v>456221</v>
      </c>
      <c r="I172" s="229">
        <f t="shared" si="33"/>
        <v>456221</v>
      </c>
    </row>
    <row r="173" spans="1:9" ht="31.5">
      <c r="A173" s="76" t="e">
        <f t="shared" si="31"/>
        <v>#REF!</v>
      </c>
      <c r="B173" s="116" t="s">
        <v>230</v>
      </c>
      <c r="C173" s="81">
        <v>903</v>
      </c>
      <c r="D173" s="81" t="s">
        <v>163</v>
      </c>
      <c r="E173" s="81">
        <v>2300000000</v>
      </c>
      <c r="F173" s="81" t="s">
        <v>166</v>
      </c>
      <c r="G173" s="229">
        <f t="shared" si="33"/>
        <v>456221</v>
      </c>
      <c r="H173" s="229">
        <f t="shared" si="33"/>
        <v>456221</v>
      </c>
      <c r="I173" s="229">
        <f t="shared" si="33"/>
        <v>456221</v>
      </c>
    </row>
    <row r="174" spans="1:9" s="204" customFormat="1" ht="53.25" customHeight="1">
      <c r="A174" s="208" t="e">
        <f t="shared" si="31"/>
        <v>#REF!</v>
      </c>
      <c r="B174" s="209" t="s">
        <v>311</v>
      </c>
      <c r="C174" s="205">
        <v>903</v>
      </c>
      <c r="D174" s="205" t="s">
        <v>163</v>
      </c>
      <c r="E174" s="205">
        <v>2340000000</v>
      </c>
      <c r="F174" s="205" t="s">
        <v>166</v>
      </c>
      <c r="G174" s="243">
        <f>G175+G178+G181</f>
        <v>456221</v>
      </c>
      <c r="H174" s="243">
        <f>H175+H178+H181</f>
        <v>456221</v>
      </c>
      <c r="I174" s="243">
        <f>I175+I178+I181</f>
        <v>456221</v>
      </c>
    </row>
    <row r="175" spans="1:9" ht="94.5">
      <c r="A175" s="76" t="e">
        <f t="shared" si="31"/>
        <v>#REF!</v>
      </c>
      <c r="B175" s="95" t="s">
        <v>312</v>
      </c>
      <c r="C175" s="81">
        <v>903</v>
      </c>
      <c r="D175" s="81" t="s">
        <v>163</v>
      </c>
      <c r="E175" s="81">
        <v>2340080020</v>
      </c>
      <c r="F175" s="81" t="s">
        <v>166</v>
      </c>
      <c r="G175" s="246">
        <f>G176</f>
        <v>456221</v>
      </c>
      <c r="H175" s="246">
        <f>H176+H182</f>
        <v>456221</v>
      </c>
      <c r="I175" s="246">
        <f>I176+I182</f>
        <v>456221</v>
      </c>
    </row>
    <row r="176" spans="1:9" ht="110.25">
      <c r="A176" s="76" t="e">
        <f t="shared" si="31"/>
        <v>#REF!</v>
      </c>
      <c r="B176" s="89" t="s">
        <v>177</v>
      </c>
      <c r="C176" s="85" t="s">
        <v>37</v>
      </c>
      <c r="D176" s="85" t="s">
        <v>163</v>
      </c>
      <c r="E176" s="85" t="s">
        <v>250</v>
      </c>
      <c r="F176" s="85" t="s">
        <v>59</v>
      </c>
      <c r="G176" s="227">
        <f>G177</f>
        <v>456221</v>
      </c>
      <c r="H176" s="227">
        <f>H177</f>
        <v>456221</v>
      </c>
      <c r="I176" s="227">
        <f>I177</f>
        <v>456221</v>
      </c>
    </row>
    <row r="177" spans="1:9" ht="31.5">
      <c r="A177" s="76" t="e">
        <f t="shared" si="31"/>
        <v>#REF!</v>
      </c>
      <c r="B177" s="89" t="s">
        <v>251</v>
      </c>
      <c r="C177" s="83" t="s">
        <v>37</v>
      </c>
      <c r="D177" s="83" t="s">
        <v>163</v>
      </c>
      <c r="E177" s="83" t="s">
        <v>250</v>
      </c>
      <c r="F177" s="83" t="s">
        <v>56</v>
      </c>
      <c r="G177" s="230">
        <v>456221</v>
      </c>
      <c r="H177" s="230">
        <v>456221</v>
      </c>
      <c r="I177" s="230">
        <v>456221</v>
      </c>
    </row>
    <row r="178" spans="1:9" ht="141.75" customHeight="1">
      <c r="A178" s="76" t="e">
        <f t="shared" si="31"/>
        <v>#REF!</v>
      </c>
      <c r="B178" s="224" t="s">
        <v>325</v>
      </c>
      <c r="C178" s="81">
        <v>903</v>
      </c>
      <c r="D178" s="81" t="s">
        <v>163</v>
      </c>
      <c r="E178" s="81">
        <v>2340081020</v>
      </c>
      <c r="F178" s="81" t="s">
        <v>166</v>
      </c>
      <c r="G178" s="246">
        <f>G180</f>
        <v>0</v>
      </c>
      <c r="H178" s="246">
        <f>H180</f>
        <v>0</v>
      </c>
      <c r="I178" s="246">
        <f>I180</f>
        <v>0</v>
      </c>
    </row>
    <row r="179" spans="1:9" ht="110.25">
      <c r="A179" s="76" t="e">
        <f t="shared" si="31"/>
        <v>#REF!</v>
      </c>
      <c r="B179" s="89" t="s">
        <v>177</v>
      </c>
      <c r="C179" s="85" t="s">
        <v>37</v>
      </c>
      <c r="D179" s="85" t="s">
        <v>163</v>
      </c>
      <c r="E179" s="85" t="s">
        <v>252</v>
      </c>
      <c r="F179" s="85" t="s">
        <v>59</v>
      </c>
      <c r="G179" s="227">
        <f>G180</f>
        <v>0</v>
      </c>
      <c r="H179" s="227">
        <f>H180</f>
        <v>0</v>
      </c>
      <c r="I179" s="227">
        <f>I180</f>
        <v>0</v>
      </c>
    </row>
    <row r="180" spans="1:9" ht="31.5">
      <c r="A180" s="76" t="e">
        <f t="shared" si="31"/>
        <v>#REF!</v>
      </c>
      <c r="B180" s="89" t="s">
        <v>251</v>
      </c>
      <c r="C180" s="83" t="s">
        <v>37</v>
      </c>
      <c r="D180" s="83" t="s">
        <v>163</v>
      </c>
      <c r="E180" s="83" t="s">
        <v>252</v>
      </c>
      <c r="F180" s="83" t="s">
        <v>56</v>
      </c>
      <c r="G180" s="230"/>
      <c r="H180" s="230"/>
      <c r="I180" s="230"/>
    </row>
    <row r="181" spans="1:9" ht="78.75">
      <c r="A181" s="76" t="e">
        <f t="shared" si="31"/>
        <v>#REF!</v>
      </c>
      <c r="B181" s="82" t="s">
        <v>253</v>
      </c>
      <c r="C181" s="85" t="s">
        <v>37</v>
      </c>
      <c r="D181" s="85" t="s">
        <v>163</v>
      </c>
      <c r="E181" s="85" t="s">
        <v>254</v>
      </c>
      <c r="F181" s="85"/>
      <c r="G181" s="227">
        <f aca="true" t="shared" si="34" ref="G181:I182">G182</f>
        <v>0</v>
      </c>
      <c r="H181" s="227">
        <f t="shared" si="34"/>
        <v>0</v>
      </c>
      <c r="I181" s="227">
        <f t="shared" si="34"/>
        <v>0</v>
      </c>
    </row>
    <row r="182" spans="1:9" ht="47.25">
      <c r="A182" s="76" t="e">
        <f t="shared" si="31"/>
        <v>#REF!</v>
      </c>
      <c r="B182" s="93" t="s">
        <v>231</v>
      </c>
      <c r="C182" s="85" t="s">
        <v>37</v>
      </c>
      <c r="D182" s="85" t="s">
        <v>163</v>
      </c>
      <c r="E182" s="85" t="s">
        <v>254</v>
      </c>
      <c r="F182" s="85" t="s">
        <v>208</v>
      </c>
      <c r="G182" s="227">
        <f t="shared" si="34"/>
        <v>0</v>
      </c>
      <c r="H182" s="227">
        <f t="shared" si="34"/>
        <v>0</v>
      </c>
      <c r="I182" s="227">
        <f t="shared" si="34"/>
        <v>0</v>
      </c>
    </row>
    <row r="183" spans="1:9" ht="47.25">
      <c r="A183" s="76" t="e">
        <f t="shared" si="31"/>
        <v>#REF!</v>
      </c>
      <c r="B183" s="93" t="s">
        <v>193</v>
      </c>
      <c r="C183" s="83" t="s">
        <v>37</v>
      </c>
      <c r="D183" s="83" t="s">
        <v>163</v>
      </c>
      <c r="E183" s="83" t="s">
        <v>254</v>
      </c>
      <c r="F183" s="83" t="s">
        <v>60</v>
      </c>
      <c r="G183" s="230"/>
      <c r="H183" s="230">
        <v>0</v>
      </c>
      <c r="I183" s="230">
        <v>0</v>
      </c>
    </row>
    <row r="184" spans="1:9" ht="15.75">
      <c r="A184" s="76">
        <v>152</v>
      </c>
      <c r="B184" s="104" t="s">
        <v>255</v>
      </c>
      <c r="C184" s="81"/>
      <c r="D184" s="81"/>
      <c r="E184" s="81"/>
      <c r="F184" s="81"/>
      <c r="G184" s="229">
        <v>0</v>
      </c>
      <c r="H184" s="242">
        <v>152000</v>
      </c>
      <c r="I184" s="242">
        <v>305000</v>
      </c>
    </row>
    <row r="185" spans="1:9" ht="15.75">
      <c r="A185" s="76">
        <f t="shared" si="31"/>
        <v>153</v>
      </c>
      <c r="B185" s="117" t="s">
        <v>75</v>
      </c>
      <c r="C185" s="81" t="s">
        <v>166</v>
      </c>
      <c r="D185" s="81" t="s">
        <v>166</v>
      </c>
      <c r="E185" s="81" t="s">
        <v>166</v>
      </c>
      <c r="F185" s="81" t="s">
        <v>166</v>
      </c>
      <c r="G185" s="228">
        <f>G18</f>
        <v>7814602</v>
      </c>
      <c r="H185" s="228">
        <f>H18</f>
        <v>6146410</v>
      </c>
      <c r="I185" s="228">
        <f>I18</f>
        <v>6081700</v>
      </c>
    </row>
    <row r="187" spans="7:9" ht="12.75">
      <c r="G187" s="120">
        <f>G185-пр№5!F221</f>
        <v>0</v>
      </c>
      <c r="H187" s="120">
        <f>H185-пр№5!G221</f>
        <v>0</v>
      </c>
      <c r="I187" s="120">
        <f>I185-пр№5!H221</f>
        <v>0</v>
      </c>
    </row>
  </sheetData>
  <sheetProtection/>
  <mergeCells count="11">
    <mergeCell ref="D1:I1"/>
    <mergeCell ref="D2:I2"/>
    <mergeCell ref="D3:I3"/>
    <mergeCell ref="D9:I9"/>
    <mergeCell ref="E10:I10"/>
    <mergeCell ref="E11:I11"/>
    <mergeCell ref="D5:I5"/>
    <mergeCell ref="E6:I6"/>
    <mergeCell ref="E7:I7"/>
    <mergeCell ref="B13:H13"/>
    <mergeCell ref="B14:H14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21"/>
  <sheetViews>
    <sheetView view="pageBreakPreview" zoomScale="96" zoomScaleSheetLayoutView="96" zoomScalePageLayoutView="0" workbookViewId="0" topLeftCell="A9">
      <selection activeCell="C11" sqref="C11:H11"/>
    </sheetView>
  </sheetViews>
  <sheetFormatPr defaultColWidth="9.00390625" defaultRowHeight="12.75"/>
  <cols>
    <col min="1" max="1" width="6.875" style="66" customWidth="1"/>
    <col min="2" max="2" width="56.25390625" style="118" customWidth="1"/>
    <col min="3" max="3" width="17.25390625" style="119" customWidth="1"/>
    <col min="4" max="5" width="10.625" style="119" customWidth="1"/>
    <col min="6" max="6" width="18.00390625" style="119" customWidth="1"/>
    <col min="7" max="7" width="17.375" style="119" customWidth="1"/>
    <col min="8" max="8" width="17.125" style="66" customWidth="1"/>
    <col min="9" max="16384" width="9.125" style="66" customWidth="1"/>
  </cols>
  <sheetData>
    <row r="1" spans="1:13" s="1" customFormat="1" ht="15.75" customHeight="1" hidden="1">
      <c r="A1" s="10"/>
      <c r="B1" s="4"/>
      <c r="D1" s="309" t="s">
        <v>256</v>
      </c>
      <c r="E1" s="309"/>
      <c r="F1" s="309"/>
      <c r="G1" s="309"/>
      <c r="H1" s="309"/>
      <c r="I1" s="39"/>
      <c r="J1" s="39"/>
      <c r="K1" s="39"/>
      <c r="L1" s="39"/>
      <c r="M1" s="39"/>
    </row>
    <row r="2" spans="1:13" s="1" customFormat="1" ht="15.75" customHeight="1" hidden="1">
      <c r="A2" s="10"/>
      <c r="B2" s="4"/>
      <c r="D2" s="309"/>
      <c r="E2" s="309"/>
      <c r="F2" s="309"/>
      <c r="G2" s="309"/>
      <c r="H2" s="309"/>
      <c r="I2" s="39"/>
      <c r="J2" s="39"/>
      <c r="K2" s="39"/>
      <c r="L2" s="39"/>
      <c r="M2" s="39"/>
    </row>
    <row r="3" spans="1:13" s="1" customFormat="1" ht="15.75" customHeight="1" hidden="1">
      <c r="A3" s="10"/>
      <c r="B3" s="4"/>
      <c r="D3" s="309"/>
      <c r="E3" s="309"/>
      <c r="F3" s="309"/>
      <c r="G3" s="309"/>
      <c r="H3" s="309"/>
      <c r="I3" s="39"/>
      <c r="J3" s="39"/>
      <c r="K3" s="39"/>
      <c r="L3" s="39"/>
      <c r="M3" s="39"/>
    </row>
    <row r="4" spans="1:13" s="1" customFormat="1" ht="15.75" customHeight="1" hidden="1">
      <c r="A4" s="10"/>
      <c r="B4" s="4"/>
      <c r="D4" s="309"/>
      <c r="E4" s="309"/>
      <c r="F4" s="309"/>
      <c r="G4" s="309"/>
      <c r="H4" s="309"/>
      <c r="I4" s="39"/>
      <c r="J4" s="39"/>
      <c r="K4" s="39"/>
      <c r="L4" s="39"/>
      <c r="M4" s="39"/>
    </row>
    <row r="5" spans="2:8" ht="15.75" hidden="1">
      <c r="B5" s="121"/>
      <c r="C5" s="122"/>
      <c r="D5" s="122"/>
      <c r="E5" s="122"/>
      <c r="F5" s="310" t="s">
        <v>284</v>
      </c>
      <c r="G5" s="310"/>
      <c r="H5" s="310"/>
    </row>
    <row r="6" spans="2:8" ht="15.75" hidden="1">
      <c r="B6" s="121"/>
      <c r="C6" s="310" t="s">
        <v>111</v>
      </c>
      <c r="D6" s="310"/>
      <c r="E6" s="310"/>
      <c r="F6" s="310"/>
      <c r="G6" s="310"/>
      <c r="H6" s="310"/>
    </row>
    <row r="7" spans="2:8" ht="15.75" hidden="1">
      <c r="B7" s="121"/>
      <c r="C7" s="311" t="s">
        <v>285</v>
      </c>
      <c r="D7" s="311"/>
      <c r="E7" s="311"/>
      <c r="F7" s="311"/>
      <c r="G7" s="311"/>
      <c r="H7" s="311"/>
    </row>
    <row r="8" spans="2:8" ht="15.75" hidden="1">
      <c r="B8" s="121"/>
      <c r="C8" s="196"/>
      <c r="D8" s="196"/>
      <c r="E8" s="196"/>
      <c r="F8" s="196"/>
      <c r="G8" s="196"/>
      <c r="H8" s="196"/>
    </row>
    <row r="9" spans="2:8" ht="15.75">
      <c r="B9" s="121"/>
      <c r="C9" s="122"/>
      <c r="D9" s="122"/>
      <c r="E9" s="122"/>
      <c r="F9" s="310" t="s">
        <v>284</v>
      </c>
      <c r="G9" s="310"/>
      <c r="H9" s="310"/>
    </row>
    <row r="10" spans="2:8" ht="15.75">
      <c r="B10" s="121"/>
      <c r="C10" s="310" t="s">
        <v>111</v>
      </c>
      <c r="D10" s="310"/>
      <c r="E10" s="310"/>
      <c r="F10" s="310"/>
      <c r="G10" s="310"/>
      <c r="H10" s="310"/>
    </row>
    <row r="11" spans="2:8" ht="15.75">
      <c r="B11" s="121"/>
      <c r="C11" s="311" t="s">
        <v>394</v>
      </c>
      <c r="D11" s="311"/>
      <c r="E11" s="311"/>
      <c r="F11" s="311"/>
      <c r="G11" s="311"/>
      <c r="H11" s="311"/>
    </row>
    <row r="12" spans="2:8" ht="15.75">
      <c r="B12" s="121"/>
      <c r="C12" s="123"/>
      <c r="D12" s="123"/>
      <c r="E12" s="123"/>
      <c r="F12" s="123"/>
      <c r="G12" s="123"/>
      <c r="H12" s="45"/>
    </row>
    <row r="13" spans="2:8" s="71" customFormat="1" ht="71.25" customHeight="1">
      <c r="B13" s="313" t="s">
        <v>378</v>
      </c>
      <c r="C13" s="313"/>
      <c r="D13" s="313"/>
      <c r="E13" s="313"/>
      <c r="F13" s="313"/>
      <c r="G13" s="313"/>
      <c r="H13" s="313"/>
    </row>
    <row r="14" spans="2:8" s="71" customFormat="1" ht="18.75">
      <c r="B14" s="314"/>
      <c r="C14" s="314"/>
      <c r="D14" s="314"/>
      <c r="E14" s="314"/>
      <c r="F14" s="314"/>
      <c r="G14" s="314"/>
      <c r="H14" s="314"/>
    </row>
    <row r="15" spans="2:8" ht="15.75">
      <c r="B15" s="67"/>
      <c r="C15" s="68"/>
      <c r="D15" s="68"/>
      <c r="E15" s="68"/>
      <c r="F15" s="68"/>
      <c r="G15" s="68"/>
      <c r="H15" s="25" t="s">
        <v>76</v>
      </c>
    </row>
    <row r="16" spans="1:8" ht="47.25">
      <c r="A16" s="124" t="s">
        <v>113</v>
      </c>
      <c r="B16" s="74" t="s">
        <v>169</v>
      </c>
      <c r="C16" s="50" t="s">
        <v>171</v>
      </c>
      <c r="D16" s="50" t="s">
        <v>172</v>
      </c>
      <c r="E16" s="50" t="s">
        <v>115</v>
      </c>
      <c r="F16" s="75" t="str">
        <f>пр№4!G16</f>
        <v>2023 год</v>
      </c>
      <c r="G16" s="75" t="str">
        <f>пр№4!H16</f>
        <v>2024 год</v>
      </c>
      <c r="H16" s="75" t="str">
        <f>пр№4!I16</f>
        <v>2025 год</v>
      </c>
    </row>
    <row r="17" spans="1:8" ht="15.75">
      <c r="A17" s="125"/>
      <c r="B17" s="77" t="s">
        <v>6</v>
      </c>
      <c r="C17" s="78" t="s">
        <v>7</v>
      </c>
      <c r="D17" s="78" t="s">
        <v>12</v>
      </c>
      <c r="E17" s="78" t="s">
        <v>13</v>
      </c>
      <c r="F17" s="78" t="s">
        <v>14</v>
      </c>
      <c r="G17" s="78" t="s">
        <v>31</v>
      </c>
      <c r="H17" s="78" t="s">
        <v>32</v>
      </c>
    </row>
    <row r="18" spans="1:8" ht="31.5">
      <c r="A18" s="73">
        <f>A17+1</f>
        <v>1</v>
      </c>
      <c r="B18" s="105" t="s">
        <v>230</v>
      </c>
      <c r="C18" s="126">
        <v>2300000000</v>
      </c>
      <c r="D18" s="127" t="s">
        <v>166</v>
      </c>
      <c r="E18" s="127"/>
      <c r="F18" s="252">
        <f>F19+F25+F46+F76</f>
        <v>1536766</v>
      </c>
      <c r="G18" s="252">
        <f>G19+G25+G46+G76</f>
        <v>1294198</v>
      </c>
      <c r="H18" s="252">
        <f>H19+H25+H46+H76</f>
        <v>1304998</v>
      </c>
    </row>
    <row r="19" spans="1:8" ht="47.25">
      <c r="A19" s="73">
        <f aca="true" t="shared" si="0" ref="A19:A68">A18+1</f>
        <v>2</v>
      </c>
      <c r="B19" s="79" t="s">
        <v>238</v>
      </c>
      <c r="C19" s="128">
        <v>2310000000</v>
      </c>
      <c r="D19" s="128"/>
      <c r="E19" s="129"/>
      <c r="F19" s="253">
        <f>F22</f>
        <v>0</v>
      </c>
      <c r="G19" s="253">
        <f>G22</f>
        <v>0</v>
      </c>
      <c r="H19" s="253">
        <f>H22</f>
        <v>0</v>
      </c>
    </row>
    <row r="20" spans="1:8" ht="63">
      <c r="A20" s="73">
        <f t="shared" si="0"/>
        <v>3</v>
      </c>
      <c r="B20" s="91" t="s">
        <v>257</v>
      </c>
      <c r="C20" s="130">
        <v>2310080000</v>
      </c>
      <c r="D20" s="130"/>
      <c r="E20" s="131"/>
      <c r="F20" s="254">
        <f>F19</f>
        <v>0</v>
      </c>
      <c r="G20" s="254">
        <f>G19</f>
        <v>0</v>
      </c>
      <c r="H20" s="254">
        <f>H19</f>
        <v>0</v>
      </c>
    </row>
    <row r="21" spans="1:8" ht="31.5">
      <c r="A21" s="73">
        <f t="shared" si="0"/>
        <v>4</v>
      </c>
      <c r="B21" s="132" t="s">
        <v>231</v>
      </c>
      <c r="C21" s="130">
        <v>2310080000</v>
      </c>
      <c r="D21" s="130">
        <v>200</v>
      </c>
      <c r="E21" s="131"/>
      <c r="F21" s="254">
        <f aca="true" t="shared" si="1" ref="F21:H23">F22</f>
        <v>0</v>
      </c>
      <c r="G21" s="254">
        <f t="shared" si="1"/>
        <v>0</v>
      </c>
      <c r="H21" s="254">
        <f t="shared" si="1"/>
        <v>0</v>
      </c>
    </row>
    <row r="22" spans="1:8" ht="31.5">
      <c r="A22" s="73">
        <f t="shared" si="0"/>
        <v>5</v>
      </c>
      <c r="B22" s="93" t="s">
        <v>193</v>
      </c>
      <c r="C22" s="130">
        <v>2310080000</v>
      </c>
      <c r="D22" s="130">
        <v>240</v>
      </c>
      <c r="E22" s="131"/>
      <c r="F22" s="254">
        <f t="shared" si="1"/>
        <v>0</v>
      </c>
      <c r="G22" s="254">
        <f t="shared" si="1"/>
        <v>0</v>
      </c>
      <c r="H22" s="254">
        <f t="shared" si="1"/>
        <v>0</v>
      </c>
    </row>
    <row r="23" spans="1:8" ht="15.75">
      <c r="A23" s="73">
        <f t="shared" si="0"/>
        <v>6</v>
      </c>
      <c r="B23" s="91" t="s">
        <v>144</v>
      </c>
      <c r="C23" s="130">
        <v>2310080000</v>
      </c>
      <c r="D23" s="130">
        <v>240</v>
      </c>
      <c r="E23" s="133" t="s">
        <v>145</v>
      </c>
      <c r="F23" s="254">
        <f>F24</f>
        <v>0</v>
      </c>
      <c r="G23" s="254">
        <f t="shared" si="1"/>
        <v>0</v>
      </c>
      <c r="H23" s="254">
        <f t="shared" si="1"/>
        <v>0</v>
      </c>
    </row>
    <row r="24" spans="1:8" ht="15.75">
      <c r="A24" s="73">
        <f t="shared" si="0"/>
        <v>7</v>
      </c>
      <c r="B24" s="91" t="s">
        <v>146</v>
      </c>
      <c r="C24" s="130">
        <v>2310080000</v>
      </c>
      <c r="D24" s="130">
        <v>240</v>
      </c>
      <c r="E24" s="133" t="s">
        <v>147</v>
      </c>
      <c r="F24" s="254">
        <f>пр№4!G131</f>
        <v>0</v>
      </c>
      <c r="G24" s="254">
        <f>пр№4!H131</f>
        <v>0</v>
      </c>
      <c r="H24" s="254">
        <f>пр№4!I131</f>
        <v>0</v>
      </c>
    </row>
    <row r="25" spans="1:8" ht="70.5" customHeight="1">
      <c r="A25" s="73">
        <f t="shared" si="0"/>
        <v>8</v>
      </c>
      <c r="B25" s="134" t="s">
        <v>340</v>
      </c>
      <c r="C25" s="128">
        <v>2320000000</v>
      </c>
      <c r="D25" s="128" t="s">
        <v>166</v>
      </c>
      <c r="E25" s="129"/>
      <c r="F25" s="253">
        <f>F26+F31+F36+F41</f>
        <v>50000</v>
      </c>
      <c r="G25" s="253">
        <f>G26+G31+G36+G41</f>
        <v>50000</v>
      </c>
      <c r="H25" s="253">
        <f>H26+H31+H36+H41</f>
        <v>50000</v>
      </c>
    </row>
    <row r="26" spans="1:10" ht="112.5" customHeight="1">
      <c r="A26" s="73">
        <f t="shared" si="0"/>
        <v>9</v>
      </c>
      <c r="B26" s="112" t="s">
        <v>338</v>
      </c>
      <c r="C26" s="97" t="s">
        <v>236</v>
      </c>
      <c r="D26" s="81"/>
      <c r="E26" s="99"/>
      <c r="F26" s="255">
        <f>F27</f>
        <v>0</v>
      </c>
      <c r="G26" s="255">
        <f>G27</f>
        <v>0</v>
      </c>
      <c r="H26" s="255">
        <f>H27</f>
        <v>0</v>
      </c>
      <c r="J26" s="113"/>
    </row>
    <row r="27" spans="1:10" ht="50.25" customHeight="1">
      <c r="A27" s="73">
        <f t="shared" si="0"/>
        <v>10</v>
      </c>
      <c r="B27" s="132" t="s">
        <v>231</v>
      </c>
      <c r="C27" s="97" t="s">
        <v>258</v>
      </c>
      <c r="D27" s="81">
        <v>200</v>
      </c>
      <c r="E27" s="99"/>
      <c r="F27" s="255">
        <f>F30</f>
        <v>0</v>
      </c>
      <c r="G27" s="255">
        <f>G30</f>
        <v>0</v>
      </c>
      <c r="H27" s="255">
        <f>H30</f>
        <v>0</v>
      </c>
      <c r="J27" s="113"/>
    </row>
    <row r="28" spans="1:10" ht="50.25" customHeight="1">
      <c r="A28" s="73">
        <f t="shared" si="0"/>
        <v>11</v>
      </c>
      <c r="B28" s="132" t="s">
        <v>193</v>
      </c>
      <c r="C28" s="97" t="s">
        <v>236</v>
      </c>
      <c r="D28" s="81">
        <v>240</v>
      </c>
      <c r="E28" s="99"/>
      <c r="F28" s="255">
        <f aca="true" t="shared" si="2" ref="F28:H29">F29</f>
        <v>0</v>
      </c>
      <c r="G28" s="255">
        <f t="shared" si="2"/>
        <v>0</v>
      </c>
      <c r="H28" s="255">
        <f t="shared" si="2"/>
        <v>0</v>
      </c>
      <c r="J28" s="113"/>
    </row>
    <row r="29" spans="1:10" ht="32.25" customHeight="1">
      <c r="A29" s="73">
        <f t="shared" si="0"/>
        <v>12</v>
      </c>
      <c r="B29" s="93" t="s">
        <v>134</v>
      </c>
      <c r="C29" s="97" t="s">
        <v>236</v>
      </c>
      <c r="D29" s="81">
        <v>240</v>
      </c>
      <c r="E29" s="99" t="s">
        <v>135</v>
      </c>
      <c r="F29" s="255">
        <f t="shared" si="2"/>
        <v>0</v>
      </c>
      <c r="G29" s="255">
        <f t="shared" si="2"/>
        <v>0</v>
      </c>
      <c r="H29" s="255">
        <f t="shared" si="2"/>
        <v>0</v>
      </c>
      <c r="J29" s="113"/>
    </row>
    <row r="30" spans="1:10" ht="28.5" customHeight="1">
      <c r="A30" s="73">
        <f t="shared" si="0"/>
        <v>13</v>
      </c>
      <c r="B30" s="91" t="s">
        <v>138</v>
      </c>
      <c r="C30" s="97" t="s">
        <v>236</v>
      </c>
      <c r="D30" s="81">
        <v>240</v>
      </c>
      <c r="E30" s="99" t="s">
        <v>139</v>
      </c>
      <c r="F30" s="255">
        <f>пр№4!G111</f>
        <v>0</v>
      </c>
      <c r="G30" s="255">
        <f>пр№4!H111</f>
        <v>0</v>
      </c>
      <c r="H30" s="255">
        <f>пр№4!I111</f>
        <v>0</v>
      </c>
      <c r="J30" s="113"/>
    </row>
    <row r="31" spans="1:10" ht="102.75" customHeight="1">
      <c r="A31" s="73">
        <f t="shared" si="0"/>
        <v>14</v>
      </c>
      <c r="B31" s="114" t="s">
        <v>339</v>
      </c>
      <c r="C31" s="97" t="s">
        <v>236</v>
      </c>
      <c r="D31" s="81"/>
      <c r="E31" s="99"/>
      <c r="F31" s="255">
        <f>F32</f>
        <v>0</v>
      </c>
      <c r="G31" s="255">
        <f>G32</f>
        <v>0</v>
      </c>
      <c r="H31" s="255">
        <f>H32</f>
        <v>0</v>
      </c>
      <c r="J31" s="113"/>
    </row>
    <row r="32" spans="1:10" ht="50.25" customHeight="1">
      <c r="A32" s="73">
        <f t="shared" si="0"/>
        <v>15</v>
      </c>
      <c r="B32" s="132" t="s">
        <v>231</v>
      </c>
      <c r="C32" s="97" t="s">
        <v>236</v>
      </c>
      <c r="D32" s="81">
        <v>200</v>
      </c>
      <c r="E32" s="99"/>
      <c r="F32" s="255">
        <f>F35</f>
        <v>0</v>
      </c>
      <c r="G32" s="255">
        <f>G35</f>
        <v>0</v>
      </c>
      <c r="H32" s="255">
        <f>H35</f>
        <v>0</v>
      </c>
      <c r="J32" s="113"/>
    </row>
    <row r="33" spans="1:10" ht="50.25" customHeight="1">
      <c r="A33" s="73">
        <f t="shared" si="0"/>
        <v>16</v>
      </c>
      <c r="B33" s="132" t="s">
        <v>193</v>
      </c>
      <c r="C33" s="97" t="s">
        <v>236</v>
      </c>
      <c r="D33" s="81">
        <v>240</v>
      </c>
      <c r="E33" s="99"/>
      <c r="F33" s="255">
        <f aca="true" t="shared" si="3" ref="F33:H34">F34</f>
        <v>0</v>
      </c>
      <c r="G33" s="255">
        <f t="shared" si="3"/>
        <v>0</v>
      </c>
      <c r="H33" s="255">
        <f t="shared" si="3"/>
        <v>0</v>
      </c>
      <c r="J33" s="113"/>
    </row>
    <row r="34" spans="1:10" ht="37.5" customHeight="1">
      <c r="A34" s="73">
        <f t="shared" si="0"/>
        <v>17</v>
      </c>
      <c r="B34" s="93" t="s">
        <v>134</v>
      </c>
      <c r="C34" s="97" t="s">
        <v>236</v>
      </c>
      <c r="D34" s="81">
        <v>240</v>
      </c>
      <c r="E34" s="99" t="s">
        <v>135</v>
      </c>
      <c r="F34" s="255">
        <f t="shared" si="3"/>
        <v>0</v>
      </c>
      <c r="G34" s="255">
        <f t="shared" si="3"/>
        <v>0</v>
      </c>
      <c r="H34" s="255">
        <f t="shared" si="3"/>
        <v>0</v>
      </c>
      <c r="J34" s="113"/>
    </row>
    <row r="35" spans="1:10" ht="30.75" customHeight="1">
      <c r="A35" s="73">
        <f t="shared" si="0"/>
        <v>18</v>
      </c>
      <c r="B35" s="91" t="s">
        <v>138</v>
      </c>
      <c r="C35" s="97" t="s">
        <v>236</v>
      </c>
      <c r="D35" s="81">
        <v>240</v>
      </c>
      <c r="E35" s="99" t="s">
        <v>139</v>
      </c>
      <c r="F35" s="255">
        <f>пр№4!G114</f>
        <v>0</v>
      </c>
      <c r="G35" s="255">
        <f>пр№4!H114</f>
        <v>0</v>
      </c>
      <c r="H35" s="255">
        <f>пр№4!I114</f>
        <v>0</v>
      </c>
      <c r="J35" s="113"/>
    </row>
    <row r="36" spans="1:8" ht="78.75">
      <c r="A36" s="73">
        <f t="shared" si="0"/>
        <v>19</v>
      </c>
      <c r="B36" s="91" t="s">
        <v>341</v>
      </c>
      <c r="C36" s="130">
        <v>2320080000</v>
      </c>
      <c r="D36" s="130" t="s">
        <v>166</v>
      </c>
      <c r="E36" s="131"/>
      <c r="F36" s="254">
        <f>F37</f>
        <v>49500</v>
      </c>
      <c r="G36" s="254">
        <f>G37</f>
        <v>50000</v>
      </c>
      <c r="H36" s="254">
        <f>H37</f>
        <v>50000</v>
      </c>
    </row>
    <row r="37" spans="1:8" ht="31.5">
      <c r="A37" s="73">
        <f t="shared" si="0"/>
        <v>20</v>
      </c>
      <c r="B37" s="132" t="s">
        <v>231</v>
      </c>
      <c r="C37" s="135">
        <v>2320080000</v>
      </c>
      <c r="D37" s="130" t="s">
        <v>208</v>
      </c>
      <c r="E37" s="131"/>
      <c r="F37" s="254">
        <f aca="true" t="shared" si="4" ref="F37:H39">F38</f>
        <v>49500</v>
      </c>
      <c r="G37" s="254">
        <f t="shared" si="4"/>
        <v>50000</v>
      </c>
      <c r="H37" s="254">
        <f t="shared" si="4"/>
        <v>50000</v>
      </c>
    </row>
    <row r="38" spans="1:8" ht="31.5">
      <c r="A38" s="73">
        <f t="shared" si="0"/>
        <v>21</v>
      </c>
      <c r="B38" s="132" t="s">
        <v>193</v>
      </c>
      <c r="C38" s="135">
        <v>2320080000</v>
      </c>
      <c r="D38" s="130" t="s">
        <v>60</v>
      </c>
      <c r="E38" s="133"/>
      <c r="F38" s="254">
        <f>F39</f>
        <v>49500</v>
      </c>
      <c r="G38" s="254">
        <f t="shared" si="4"/>
        <v>50000</v>
      </c>
      <c r="H38" s="254">
        <f t="shared" si="4"/>
        <v>50000</v>
      </c>
    </row>
    <row r="39" spans="1:8" ht="31.5">
      <c r="A39" s="73">
        <f t="shared" si="0"/>
        <v>22</v>
      </c>
      <c r="B39" s="132" t="s">
        <v>134</v>
      </c>
      <c r="C39" s="135">
        <v>2320080000</v>
      </c>
      <c r="D39" s="130">
        <v>240</v>
      </c>
      <c r="E39" s="133" t="s">
        <v>135</v>
      </c>
      <c r="F39" s="254">
        <f>F40</f>
        <v>49500</v>
      </c>
      <c r="G39" s="254">
        <f t="shared" si="4"/>
        <v>50000</v>
      </c>
      <c r="H39" s="254">
        <f t="shared" si="4"/>
        <v>50000</v>
      </c>
    </row>
    <row r="40" spans="1:8" ht="15.75">
      <c r="A40" s="73">
        <f t="shared" si="0"/>
        <v>23</v>
      </c>
      <c r="B40" s="91" t="s">
        <v>138</v>
      </c>
      <c r="C40" s="135">
        <v>2320080000</v>
      </c>
      <c r="D40" s="130">
        <v>240</v>
      </c>
      <c r="E40" s="133" t="s">
        <v>139</v>
      </c>
      <c r="F40" s="254">
        <f>пр№4!G108</f>
        <v>49500</v>
      </c>
      <c r="G40" s="254">
        <f>пр№4!H108</f>
        <v>50000</v>
      </c>
      <c r="H40" s="254">
        <f>пр№4!I108</f>
        <v>50000</v>
      </c>
    </row>
    <row r="41" spans="1:8" ht="126">
      <c r="A41" s="73">
        <f t="shared" si="0"/>
        <v>24</v>
      </c>
      <c r="B41" s="136" t="s">
        <v>342</v>
      </c>
      <c r="C41" s="130">
        <v>2320080010</v>
      </c>
      <c r="D41" s="130"/>
      <c r="E41" s="131"/>
      <c r="F41" s="254">
        <f>F43</f>
        <v>500</v>
      </c>
      <c r="G41" s="254">
        <f>G43</f>
        <v>0</v>
      </c>
      <c r="H41" s="254">
        <f>H43</f>
        <v>0</v>
      </c>
    </row>
    <row r="42" spans="1:8" ht="31.5">
      <c r="A42" s="73">
        <f t="shared" si="0"/>
        <v>25</v>
      </c>
      <c r="B42" s="132" t="s">
        <v>231</v>
      </c>
      <c r="C42" s="130">
        <v>2320080010</v>
      </c>
      <c r="D42" s="130" t="s">
        <v>208</v>
      </c>
      <c r="E42" s="131"/>
      <c r="F42" s="254">
        <f>F43</f>
        <v>500</v>
      </c>
      <c r="G42" s="254">
        <f>G43</f>
        <v>0</v>
      </c>
      <c r="H42" s="254">
        <f>H43</f>
        <v>0</v>
      </c>
    </row>
    <row r="43" spans="1:8" ht="31.5">
      <c r="A43" s="73">
        <f t="shared" si="0"/>
        <v>26</v>
      </c>
      <c r="B43" s="132" t="s">
        <v>193</v>
      </c>
      <c r="C43" s="130">
        <v>2320080010</v>
      </c>
      <c r="D43" s="130">
        <v>240</v>
      </c>
      <c r="E43" s="131"/>
      <c r="F43" s="254">
        <f aca="true" t="shared" si="5" ref="F43:H44">F44</f>
        <v>500</v>
      </c>
      <c r="G43" s="254">
        <f t="shared" si="5"/>
        <v>0</v>
      </c>
      <c r="H43" s="254">
        <f t="shared" si="5"/>
        <v>0</v>
      </c>
    </row>
    <row r="44" spans="1:8" ht="15.75">
      <c r="A44" s="73">
        <f t="shared" si="0"/>
        <v>27</v>
      </c>
      <c r="B44" s="91" t="s">
        <v>116</v>
      </c>
      <c r="C44" s="130">
        <v>2320080010</v>
      </c>
      <c r="D44" s="130">
        <v>240</v>
      </c>
      <c r="E44" s="133" t="s">
        <v>117</v>
      </c>
      <c r="F44" s="254">
        <f t="shared" si="5"/>
        <v>500</v>
      </c>
      <c r="G44" s="254">
        <f t="shared" si="5"/>
        <v>0</v>
      </c>
      <c r="H44" s="254">
        <f t="shared" si="5"/>
        <v>0</v>
      </c>
    </row>
    <row r="45" spans="1:8" ht="15.75">
      <c r="A45" s="73">
        <f t="shared" si="0"/>
        <v>28</v>
      </c>
      <c r="B45" s="91" t="s">
        <v>128</v>
      </c>
      <c r="C45" s="130">
        <v>2320080010</v>
      </c>
      <c r="D45" s="130">
        <v>240</v>
      </c>
      <c r="E45" s="133" t="s">
        <v>129</v>
      </c>
      <c r="F45" s="254">
        <f>пр№4!G93</f>
        <v>500</v>
      </c>
      <c r="G45" s="254">
        <f>пр№4!H93</f>
        <v>0</v>
      </c>
      <c r="H45" s="254">
        <f>пр№4!I93</f>
        <v>0</v>
      </c>
    </row>
    <row r="46" spans="1:8" ht="47.25">
      <c r="A46" s="73">
        <f t="shared" si="0"/>
        <v>29</v>
      </c>
      <c r="B46" s="79" t="s">
        <v>310</v>
      </c>
      <c r="C46" s="128">
        <v>2330000000</v>
      </c>
      <c r="D46" s="128"/>
      <c r="E46" s="129"/>
      <c r="F46" s="253">
        <f>F47+F51+F56+F61+F66+F71</f>
        <v>1000545</v>
      </c>
      <c r="G46" s="253">
        <f>G47+G51+G56+G61+G66+G71</f>
        <v>757977</v>
      </c>
      <c r="H46" s="253">
        <f>H47+H51+H56+H61+H66+H71</f>
        <v>768777</v>
      </c>
    </row>
    <row r="47" spans="1:8" ht="63">
      <c r="A47" s="73">
        <f t="shared" si="0"/>
        <v>30</v>
      </c>
      <c r="B47" s="91" t="s">
        <v>242</v>
      </c>
      <c r="C47" s="130">
        <v>2330080010</v>
      </c>
      <c r="D47" s="130" t="s">
        <v>166</v>
      </c>
      <c r="E47" s="131"/>
      <c r="F47" s="254">
        <f aca="true" t="shared" si="6" ref="F47:H49">F48</f>
        <v>0</v>
      </c>
      <c r="G47" s="254">
        <f t="shared" si="6"/>
        <v>0</v>
      </c>
      <c r="H47" s="254">
        <f t="shared" si="6"/>
        <v>0</v>
      </c>
    </row>
    <row r="48" spans="1:8" ht="31.5">
      <c r="A48" s="73">
        <f t="shared" si="0"/>
        <v>31</v>
      </c>
      <c r="B48" s="132" t="s">
        <v>231</v>
      </c>
      <c r="C48" s="130">
        <v>2330080010</v>
      </c>
      <c r="D48" s="130">
        <v>200</v>
      </c>
      <c r="E48" s="131"/>
      <c r="F48" s="254">
        <f t="shared" si="6"/>
        <v>0</v>
      </c>
      <c r="G48" s="254">
        <f t="shared" si="6"/>
        <v>0</v>
      </c>
      <c r="H48" s="254">
        <f t="shared" si="6"/>
        <v>0</v>
      </c>
    </row>
    <row r="49" spans="1:8" ht="15.75">
      <c r="A49" s="73">
        <f t="shared" si="0"/>
        <v>32</v>
      </c>
      <c r="B49" s="91" t="s">
        <v>144</v>
      </c>
      <c r="C49" s="130">
        <v>2330080010</v>
      </c>
      <c r="D49" s="130">
        <v>240</v>
      </c>
      <c r="E49" s="131" t="s">
        <v>145</v>
      </c>
      <c r="F49" s="254">
        <f t="shared" si="6"/>
        <v>0</v>
      </c>
      <c r="G49" s="254">
        <f t="shared" si="6"/>
        <v>0</v>
      </c>
      <c r="H49" s="254">
        <f t="shared" si="6"/>
        <v>0</v>
      </c>
    </row>
    <row r="50" spans="1:8" ht="15.75">
      <c r="A50" s="73">
        <f t="shared" si="0"/>
        <v>33</v>
      </c>
      <c r="B50" s="91" t="s">
        <v>150</v>
      </c>
      <c r="C50" s="130">
        <v>2330080010</v>
      </c>
      <c r="D50" s="130">
        <v>240</v>
      </c>
      <c r="E50" s="131" t="s">
        <v>151</v>
      </c>
      <c r="F50" s="254"/>
      <c r="G50" s="254"/>
      <c r="H50" s="254"/>
    </row>
    <row r="51" spans="1:8" ht="63">
      <c r="A51" s="73">
        <v>30</v>
      </c>
      <c r="B51" s="91" t="s">
        <v>305</v>
      </c>
      <c r="C51" s="130">
        <v>2330080020</v>
      </c>
      <c r="D51" s="130" t="s">
        <v>166</v>
      </c>
      <c r="E51" s="131"/>
      <c r="F51" s="254">
        <f>F52</f>
        <v>173800</v>
      </c>
      <c r="G51" s="254">
        <f>G53</f>
        <v>183800</v>
      </c>
      <c r="H51" s="254">
        <f>H53</f>
        <v>194600</v>
      </c>
    </row>
    <row r="52" spans="1:8" ht="31.5">
      <c r="A52" s="73">
        <f t="shared" si="0"/>
        <v>31</v>
      </c>
      <c r="B52" s="132" t="s">
        <v>231</v>
      </c>
      <c r="C52" s="130">
        <v>2330080020</v>
      </c>
      <c r="D52" s="130" t="s">
        <v>208</v>
      </c>
      <c r="E52" s="131"/>
      <c r="F52" s="254">
        <f>F53</f>
        <v>173800</v>
      </c>
      <c r="G52" s="254">
        <f aca="true" t="shared" si="7" ref="G52:H54">G53</f>
        <v>183800</v>
      </c>
      <c r="H52" s="254">
        <f t="shared" si="7"/>
        <v>194600</v>
      </c>
    </row>
    <row r="53" spans="1:8" ht="31.5">
      <c r="A53" s="73">
        <f t="shared" si="0"/>
        <v>32</v>
      </c>
      <c r="B53" s="132" t="s">
        <v>193</v>
      </c>
      <c r="C53" s="130">
        <v>2330080020</v>
      </c>
      <c r="D53" s="130">
        <v>240</v>
      </c>
      <c r="E53" s="131"/>
      <c r="F53" s="254">
        <f>F54</f>
        <v>173800</v>
      </c>
      <c r="G53" s="254">
        <f t="shared" si="7"/>
        <v>183800</v>
      </c>
      <c r="H53" s="254">
        <f t="shared" si="7"/>
        <v>194600</v>
      </c>
    </row>
    <row r="54" spans="1:8" ht="15.75">
      <c r="A54" s="73">
        <f t="shared" si="0"/>
        <v>33</v>
      </c>
      <c r="B54" s="132" t="s">
        <v>140</v>
      </c>
      <c r="C54" s="130">
        <v>2330080020</v>
      </c>
      <c r="D54" s="130">
        <v>240</v>
      </c>
      <c r="E54" s="131" t="s">
        <v>141</v>
      </c>
      <c r="F54" s="254">
        <f>F55</f>
        <v>173800</v>
      </c>
      <c r="G54" s="254">
        <f t="shared" si="7"/>
        <v>183800</v>
      </c>
      <c r="H54" s="254">
        <f t="shared" si="7"/>
        <v>194600</v>
      </c>
    </row>
    <row r="55" spans="1:8" ht="15.75">
      <c r="A55" s="73">
        <f t="shared" si="0"/>
        <v>34</v>
      </c>
      <c r="B55" s="91" t="s">
        <v>142</v>
      </c>
      <c r="C55" s="130">
        <v>2330080020</v>
      </c>
      <c r="D55" s="130">
        <v>240</v>
      </c>
      <c r="E55" s="131" t="s">
        <v>143</v>
      </c>
      <c r="F55" s="254">
        <f>пр№4!G124</f>
        <v>173800</v>
      </c>
      <c r="G55" s="254">
        <f>пр№4!H124</f>
        <v>183800</v>
      </c>
      <c r="H55" s="254">
        <f>пр№4!I124</f>
        <v>194600</v>
      </c>
    </row>
    <row r="56" spans="1:8" ht="67.5" customHeight="1">
      <c r="A56" s="73">
        <f t="shared" si="0"/>
        <v>35</v>
      </c>
      <c r="B56" s="110" t="s">
        <v>369</v>
      </c>
      <c r="C56" s="85" t="s">
        <v>366</v>
      </c>
      <c r="D56" s="85"/>
      <c r="E56" s="85"/>
      <c r="F56" s="256">
        <f aca="true" t="shared" si="8" ref="F56:H59">F57</f>
        <v>252568</v>
      </c>
      <c r="G56" s="256">
        <f t="shared" si="8"/>
        <v>0</v>
      </c>
      <c r="H56" s="256">
        <f>H57</f>
        <v>0</v>
      </c>
    </row>
    <row r="57" spans="1:8" ht="31.5">
      <c r="A57" s="73">
        <f t="shared" si="0"/>
        <v>36</v>
      </c>
      <c r="B57" s="132" t="s">
        <v>231</v>
      </c>
      <c r="C57" s="85" t="s">
        <v>366</v>
      </c>
      <c r="D57" s="83" t="s">
        <v>208</v>
      </c>
      <c r="E57" s="83"/>
      <c r="F57" s="257">
        <f t="shared" si="8"/>
        <v>252568</v>
      </c>
      <c r="G57" s="257">
        <f t="shared" si="8"/>
        <v>0</v>
      </c>
      <c r="H57" s="257">
        <f t="shared" si="8"/>
        <v>0</v>
      </c>
    </row>
    <row r="58" spans="1:8" ht="31.5">
      <c r="A58" s="73">
        <f t="shared" si="0"/>
        <v>37</v>
      </c>
      <c r="B58" s="132" t="s">
        <v>193</v>
      </c>
      <c r="C58" s="85" t="s">
        <v>366</v>
      </c>
      <c r="D58" s="83" t="s">
        <v>60</v>
      </c>
      <c r="E58" s="83"/>
      <c r="F58" s="257">
        <f t="shared" si="8"/>
        <v>252568</v>
      </c>
      <c r="G58" s="257">
        <f t="shared" si="8"/>
        <v>0</v>
      </c>
      <c r="H58" s="257">
        <f t="shared" si="8"/>
        <v>0</v>
      </c>
    </row>
    <row r="59" spans="1:8" ht="15.75">
      <c r="A59" s="73">
        <f t="shared" si="0"/>
        <v>38</v>
      </c>
      <c r="B59" s="132" t="s">
        <v>140</v>
      </c>
      <c r="C59" s="85" t="s">
        <v>366</v>
      </c>
      <c r="D59" s="83" t="s">
        <v>60</v>
      </c>
      <c r="E59" s="83" t="s">
        <v>141</v>
      </c>
      <c r="F59" s="257">
        <f t="shared" si="8"/>
        <v>252568</v>
      </c>
      <c r="G59" s="257">
        <f t="shared" si="8"/>
        <v>0</v>
      </c>
      <c r="H59" s="257">
        <f t="shared" si="8"/>
        <v>0</v>
      </c>
    </row>
    <row r="60" spans="1:8" ht="15.75">
      <c r="A60" s="73">
        <f t="shared" si="0"/>
        <v>39</v>
      </c>
      <c r="B60" s="91" t="s">
        <v>142</v>
      </c>
      <c r="C60" s="85" t="s">
        <v>366</v>
      </c>
      <c r="D60" s="83" t="s">
        <v>60</v>
      </c>
      <c r="E60" s="83" t="s">
        <v>143</v>
      </c>
      <c r="F60" s="257">
        <f>пр№4!G121</f>
        <v>252568</v>
      </c>
      <c r="G60" s="257">
        <f>пр№4!H121</f>
        <v>0</v>
      </c>
      <c r="H60" s="257">
        <f>пр№4!I121</f>
        <v>0</v>
      </c>
    </row>
    <row r="61" spans="1:8" ht="63">
      <c r="A61" s="73" t="e">
        <f>#REF!+1</f>
        <v>#REF!</v>
      </c>
      <c r="B61" s="91" t="s">
        <v>326</v>
      </c>
      <c r="C61" s="135" t="s">
        <v>244</v>
      </c>
      <c r="D61" s="130"/>
      <c r="E61" s="131"/>
      <c r="F61" s="254">
        <f>F63</f>
        <v>450000</v>
      </c>
      <c r="G61" s="254">
        <f>G63</f>
        <v>450000</v>
      </c>
      <c r="H61" s="254">
        <f>H63</f>
        <v>450000</v>
      </c>
    </row>
    <row r="62" spans="1:8" ht="31.5">
      <c r="A62" s="73" t="e">
        <f t="shared" si="0"/>
        <v>#REF!</v>
      </c>
      <c r="B62" s="132" t="s">
        <v>231</v>
      </c>
      <c r="C62" s="135" t="s">
        <v>244</v>
      </c>
      <c r="D62" s="130">
        <v>200</v>
      </c>
      <c r="E62" s="131"/>
      <c r="F62" s="254">
        <f aca="true" t="shared" si="9" ref="F62:H64">F63</f>
        <v>450000</v>
      </c>
      <c r="G62" s="254">
        <f t="shared" si="9"/>
        <v>450000</v>
      </c>
      <c r="H62" s="254">
        <f t="shared" si="9"/>
        <v>450000</v>
      </c>
    </row>
    <row r="63" spans="1:8" ht="31.5">
      <c r="A63" s="73" t="e">
        <f t="shared" si="0"/>
        <v>#REF!</v>
      </c>
      <c r="B63" s="132" t="s">
        <v>193</v>
      </c>
      <c r="C63" s="135" t="s">
        <v>244</v>
      </c>
      <c r="D63" s="130">
        <v>240</v>
      </c>
      <c r="E63" s="131"/>
      <c r="F63" s="254">
        <f t="shared" si="9"/>
        <v>450000</v>
      </c>
      <c r="G63" s="254">
        <f t="shared" si="9"/>
        <v>450000</v>
      </c>
      <c r="H63" s="254">
        <f t="shared" si="9"/>
        <v>450000</v>
      </c>
    </row>
    <row r="64" spans="1:8" ht="15.75">
      <c r="A64" s="73" t="e">
        <f t="shared" si="0"/>
        <v>#REF!</v>
      </c>
      <c r="B64" s="91" t="s">
        <v>144</v>
      </c>
      <c r="C64" s="135" t="s">
        <v>244</v>
      </c>
      <c r="D64" s="130">
        <v>240</v>
      </c>
      <c r="E64" s="131" t="s">
        <v>145</v>
      </c>
      <c r="F64" s="254">
        <f t="shared" si="9"/>
        <v>450000</v>
      </c>
      <c r="G64" s="254">
        <f t="shared" si="9"/>
        <v>450000</v>
      </c>
      <c r="H64" s="254">
        <f t="shared" si="9"/>
        <v>450000</v>
      </c>
    </row>
    <row r="65" spans="1:8" ht="15.75">
      <c r="A65" s="73" t="e">
        <f t="shared" si="0"/>
        <v>#REF!</v>
      </c>
      <c r="B65" s="91" t="s">
        <v>150</v>
      </c>
      <c r="C65" s="135" t="s">
        <v>244</v>
      </c>
      <c r="D65" s="130">
        <v>240</v>
      </c>
      <c r="E65" s="131" t="s">
        <v>151</v>
      </c>
      <c r="F65" s="254">
        <f>пр№4!G151</f>
        <v>450000</v>
      </c>
      <c r="G65" s="254">
        <f>пр№4!H151</f>
        <v>450000</v>
      </c>
      <c r="H65" s="254">
        <f>пр№4!I151</f>
        <v>450000</v>
      </c>
    </row>
    <row r="66" spans="1:8" ht="78.75">
      <c r="A66" s="73" t="e">
        <f t="shared" si="0"/>
        <v>#REF!</v>
      </c>
      <c r="B66" s="91" t="s">
        <v>245</v>
      </c>
      <c r="C66" s="130">
        <v>2330080050</v>
      </c>
      <c r="D66" s="130"/>
      <c r="E66" s="131"/>
      <c r="F66" s="254">
        <f>F67</f>
        <v>87654</v>
      </c>
      <c r="G66" s="254">
        <f aca="true" t="shared" si="10" ref="G66:H68">G67</f>
        <v>87654</v>
      </c>
      <c r="H66" s="254">
        <f t="shared" si="10"/>
        <v>87654</v>
      </c>
    </row>
    <row r="67" spans="1:8" ht="31.5">
      <c r="A67" s="73" t="e">
        <f t="shared" si="0"/>
        <v>#REF!</v>
      </c>
      <c r="B67" s="132" t="s">
        <v>231</v>
      </c>
      <c r="C67" s="130">
        <v>2330080050</v>
      </c>
      <c r="D67" s="130">
        <v>200</v>
      </c>
      <c r="E67" s="131"/>
      <c r="F67" s="254">
        <f>F68</f>
        <v>87654</v>
      </c>
      <c r="G67" s="254">
        <f t="shared" si="10"/>
        <v>87654</v>
      </c>
      <c r="H67" s="254">
        <f t="shared" si="10"/>
        <v>87654</v>
      </c>
    </row>
    <row r="68" spans="1:8" ht="31.5">
      <c r="A68" s="73" t="e">
        <f t="shared" si="0"/>
        <v>#REF!</v>
      </c>
      <c r="B68" s="132" t="s">
        <v>193</v>
      </c>
      <c r="C68" s="130">
        <v>2330080050</v>
      </c>
      <c r="D68" s="130">
        <v>240</v>
      </c>
      <c r="E68" s="131"/>
      <c r="F68" s="256">
        <f>F69</f>
        <v>87654</v>
      </c>
      <c r="G68" s="256">
        <f t="shared" si="10"/>
        <v>87654</v>
      </c>
      <c r="H68" s="256">
        <f t="shared" si="10"/>
        <v>87654</v>
      </c>
    </row>
    <row r="69" spans="1:8" ht="15.75">
      <c r="A69" s="73" t="e">
        <f aca="true" t="shared" si="11" ref="A69:A126">A68+1</f>
        <v>#REF!</v>
      </c>
      <c r="B69" s="91" t="s">
        <v>144</v>
      </c>
      <c r="C69" s="130">
        <v>2330080050</v>
      </c>
      <c r="D69" s="130">
        <v>240</v>
      </c>
      <c r="E69" s="131" t="s">
        <v>145</v>
      </c>
      <c r="F69" s="254">
        <f>F70</f>
        <v>87654</v>
      </c>
      <c r="G69" s="254">
        <f>G70</f>
        <v>87654</v>
      </c>
      <c r="H69" s="254">
        <f>H70</f>
        <v>87654</v>
      </c>
    </row>
    <row r="70" spans="1:8" ht="15.75">
      <c r="A70" s="73" t="e">
        <f t="shared" si="11"/>
        <v>#REF!</v>
      </c>
      <c r="B70" s="91" t="s">
        <v>150</v>
      </c>
      <c r="C70" s="130">
        <v>2330080050</v>
      </c>
      <c r="D70" s="130">
        <v>240</v>
      </c>
      <c r="E70" s="131" t="s">
        <v>151</v>
      </c>
      <c r="F70" s="254">
        <f>пр№4!G154</f>
        <v>87654</v>
      </c>
      <c r="G70" s="254">
        <f>пр№4!H154</f>
        <v>87654</v>
      </c>
      <c r="H70" s="254">
        <f>пр№4!I154</f>
        <v>87654</v>
      </c>
    </row>
    <row r="71" spans="1:8" ht="94.5">
      <c r="A71" s="73">
        <v>65</v>
      </c>
      <c r="B71" s="91" t="s">
        <v>246</v>
      </c>
      <c r="C71" s="130">
        <v>2330080070</v>
      </c>
      <c r="D71" s="130"/>
      <c r="E71" s="131"/>
      <c r="F71" s="254">
        <f>F73</f>
        <v>36523</v>
      </c>
      <c r="G71" s="254">
        <f>G73</f>
        <v>36523</v>
      </c>
      <c r="H71" s="254">
        <f>H73</f>
        <v>36523</v>
      </c>
    </row>
    <row r="72" spans="1:8" ht="31.5">
      <c r="A72" s="73">
        <f t="shared" si="11"/>
        <v>66</v>
      </c>
      <c r="B72" s="132" t="s">
        <v>231</v>
      </c>
      <c r="C72" s="130">
        <v>2330080070</v>
      </c>
      <c r="D72" s="130">
        <v>200</v>
      </c>
      <c r="E72" s="131"/>
      <c r="F72" s="254">
        <f aca="true" t="shared" si="12" ref="F72:H74">F73</f>
        <v>36523</v>
      </c>
      <c r="G72" s="254">
        <f t="shared" si="12"/>
        <v>36523</v>
      </c>
      <c r="H72" s="254">
        <f t="shared" si="12"/>
        <v>36523</v>
      </c>
    </row>
    <row r="73" spans="1:8" ht="31.5">
      <c r="A73" s="73">
        <f t="shared" si="11"/>
        <v>67</v>
      </c>
      <c r="B73" s="132" t="s">
        <v>193</v>
      </c>
      <c r="C73" s="130">
        <v>2330080070</v>
      </c>
      <c r="D73" s="130">
        <v>240</v>
      </c>
      <c r="E73" s="131"/>
      <c r="F73" s="254">
        <f t="shared" si="12"/>
        <v>36523</v>
      </c>
      <c r="G73" s="254">
        <f t="shared" si="12"/>
        <v>36523</v>
      </c>
      <c r="H73" s="254">
        <f t="shared" si="12"/>
        <v>36523</v>
      </c>
    </row>
    <row r="74" spans="1:8" ht="15.75">
      <c r="A74" s="73">
        <f t="shared" si="11"/>
        <v>68</v>
      </c>
      <c r="B74" s="91" t="s">
        <v>144</v>
      </c>
      <c r="C74" s="130">
        <v>2330080070</v>
      </c>
      <c r="D74" s="130">
        <v>240</v>
      </c>
      <c r="E74" s="131" t="s">
        <v>145</v>
      </c>
      <c r="F74" s="254">
        <f t="shared" si="12"/>
        <v>36523</v>
      </c>
      <c r="G74" s="254">
        <f t="shared" si="12"/>
        <v>36523</v>
      </c>
      <c r="H74" s="254">
        <f t="shared" si="12"/>
        <v>36523</v>
      </c>
    </row>
    <row r="75" spans="1:8" ht="15.75">
      <c r="A75" s="73">
        <f t="shared" si="11"/>
        <v>69</v>
      </c>
      <c r="B75" s="91" t="s">
        <v>150</v>
      </c>
      <c r="C75" s="130">
        <v>2330080070</v>
      </c>
      <c r="D75" s="130">
        <v>240</v>
      </c>
      <c r="E75" s="131" t="s">
        <v>151</v>
      </c>
      <c r="F75" s="254">
        <f>пр№4!G157</f>
        <v>36523</v>
      </c>
      <c r="G75" s="254">
        <f>пр№4!H157</f>
        <v>36523</v>
      </c>
      <c r="H75" s="254">
        <f>пр№4!I157</f>
        <v>36523</v>
      </c>
    </row>
    <row r="76" spans="1:8" ht="56.25" customHeight="1">
      <c r="A76" s="73">
        <f t="shared" si="11"/>
        <v>70</v>
      </c>
      <c r="B76" s="116" t="s">
        <v>314</v>
      </c>
      <c r="C76" s="128">
        <v>2340000000</v>
      </c>
      <c r="D76" s="128" t="s">
        <v>166</v>
      </c>
      <c r="E76" s="129"/>
      <c r="F76" s="253">
        <f>F77+F82+F87</f>
        <v>486221</v>
      </c>
      <c r="G76" s="253">
        <f>G77+G82+G87+G91</f>
        <v>486221</v>
      </c>
      <c r="H76" s="253">
        <f>H77+H82+H87+H91</f>
        <v>486221</v>
      </c>
    </row>
    <row r="77" spans="1:8" ht="63">
      <c r="A77" s="73">
        <f t="shared" si="11"/>
        <v>71</v>
      </c>
      <c r="B77" s="91" t="s">
        <v>313</v>
      </c>
      <c r="C77" s="130">
        <v>2340080010</v>
      </c>
      <c r="D77" s="130" t="s">
        <v>166</v>
      </c>
      <c r="E77" s="131"/>
      <c r="F77" s="254">
        <f>F79</f>
        <v>30000</v>
      </c>
      <c r="G77" s="254">
        <f>G79</f>
        <v>30000</v>
      </c>
      <c r="H77" s="254">
        <f>H79</f>
        <v>30000</v>
      </c>
    </row>
    <row r="78" spans="1:8" ht="31.5">
      <c r="A78" s="73">
        <f t="shared" si="11"/>
        <v>72</v>
      </c>
      <c r="B78" s="132" t="s">
        <v>231</v>
      </c>
      <c r="C78" s="130">
        <v>2340080010</v>
      </c>
      <c r="D78" s="130">
        <v>200</v>
      </c>
      <c r="E78" s="131"/>
      <c r="F78" s="254">
        <f aca="true" t="shared" si="13" ref="F78:H80">F79</f>
        <v>30000</v>
      </c>
      <c r="G78" s="254">
        <f t="shared" si="13"/>
        <v>30000</v>
      </c>
      <c r="H78" s="254">
        <f t="shared" si="13"/>
        <v>30000</v>
      </c>
    </row>
    <row r="79" spans="1:8" ht="31.5">
      <c r="A79" s="73">
        <f t="shared" si="11"/>
        <v>73</v>
      </c>
      <c r="B79" s="132" t="s">
        <v>193</v>
      </c>
      <c r="C79" s="130">
        <v>2340080010</v>
      </c>
      <c r="D79" s="130">
        <v>240</v>
      </c>
      <c r="E79" s="131"/>
      <c r="F79" s="254">
        <f>пр№4!G164</f>
        <v>30000</v>
      </c>
      <c r="G79" s="254">
        <f t="shared" si="13"/>
        <v>30000</v>
      </c>
      <c r="H79" s="254">
        <f t="shared" si="13"/>
        <v>30000</v>
      </c>
    </row>
    <row r="80" spans="1:8" ht="15.75">
      <c r="A80" s="73">
        <f t="shared" si="11"/>
        <v>74</v>
      </c>
      <c r="B80" s="132" t="s">
        <v>152</v>
      </c>
      <c r="C80" s="130">
        <v>2340080010</v>
      </c>
      <c r="D80" s="130">
        <v>240</v>
      </c>
      <c r="E80" s="131" t="s">
        <v>153</v>
      </c>
      <c r="F80" s="254">
        <f>F81</f>
        <v>30000</v>
      </c>
      <c r="G80" s="254">
        <f t="shared" si="13"/>
        <v>30000</v>
      </c>
      <c r="H80" s="254">
        <f t="shared" si="13"/>
        <v>30000</v>
      </c>
    </row>
    <row r="81" spans="1:8" ht="15.75">
      <c r="A81" s="73">
        <f t="shared" si="11"/>
        <v>75</v>
      </c>
      <c r="B81" s="91" t="s">
        <v>154</v>
      </c>
      <c r="C81" s="130">
        <v>2340080010</v>
      </c>
      <c r="D81" s="130">
        <v>240</v>
      </c>
      <c r="E81" s="131" t="s">
        <v>155</v>
      </c>
      <c r="F81" s="254">
        <f>пр№4!G164</f>
        <v>30000</v>
      </c>
      <c r="G81" s="254">
        <f>пр№4!H164</f>
        <v>30000</v>
      </c>
      <c r="H81" s="254">
        <f>пр№4!I164</f>
        <v>30000</v>
      </c>
    </row>
    <row r="82" spans="1:8" ht="63">
      <c r="A82" s="73">
        <f t="shared" si="11"/>
        <v>76</v>
      </c>
      <c r="B82" s="91" t="s">
        <v>313</v>
      </c>
      <c r="C82" s="130">
        <v>2340080020</v>
      </c>
      <c r="D82" s="130" t="s">
        <v>166</v>
      </c>
      <c r="E82" s="131"/>
      <c r="F82" s="258">
        <f>F83</f>
        <v>456221</v>
      </c>
      <c r="G82" s="258">
        <f>G83+G92</f>
        <v>456221</v>
      </c>
      <c r="H82" s="258">
        <f>H83+H92</f>
        <v>456221</v>
      </c>
    </row>
    <row r="83" spans="1:8" ht="78.75">
      <c r="A83" s="73">
        <f t="shared" si="11"/>
        <v>77</v>
      </c>
      <c r="B83" s="89" t="s">
        <v>177</v>
      </c>
      <c r="C83" s="85" t="s">
        <v>250</v>
      </c>
      <c r="D83" s="85" t="s">
        <v>59</v>
      </c>
      <c r="E83" s="85" t="s">
        <v>166</v>
      </c>
      <c r="F83" s="259">
        <f>F84</f>
        <v>456221</v>
      </c>
      <c r="G83" s="259">
        <f>G84</f>
        <v>456221</v>
      </c>
      <c r="H83" s="259">
        <f>H84</f>
        <v>456221</v>
      </c>
    </row>
    <row r="84" spans="1:8" ht="15.75">
      <c r="A84" s="73">
        <f t="shared" si="11"/>
        <v>78</v>
      </c>
      <c r="B84" s="89" t="s">
        <v>251</v>
      </c>
      <c r="C84" s="85" t="s">
        <v>250</v>
      </c>
      <c r="D84" s="85" t="s">
        <v>56</v>
      </c>
      <c r="E84" s="85"/>
      <c r="F84" s="256">
        <f>F86</f>
        <v>456221</v>
      </c>
      <c r="G84" s="256">
        <f>G86</f>
        <v>456221</v>
      </c>
      <c r="H84" s="256">
        <f>H86</f>
        <v>456221</v>
      </c>
    </row>
    <row r="85" spans="1:8" ht="15.75">
      <c r="A85" s="73">
        <f t="shared" si="11"/>
        <v>79</v>
      </c>
      <c r="B85" s="93" t="s">
        <v>160</v>
      </c>
      <c r="C85" s="85" t="s">
        <v>250</v>
      </c>
      <c r="D85" s="85" t="s">
        <v>56</v>
      </c>
      <c r="E85" s="85" t="s">
        <v>161</v>
      </c>
      <c r="F85" s="256">
        <f>F86</f>
        <v>456221</v>
      </c>
      <c r="G85" s="256">
        <f>G86</f>
        <v>456221</v>
      </c>
      <c r="H85" s="256">
        <f>H86</f>
        <v>456221</v>
      </c>
    </row>
    <row r="86" spans="1:8" ht="15.75">
      <c r="A86" s="73">
        <f t="shared" si="11"/>
        <v>80</v>
      </c>
      <c r="B86" s="115" t="s">
        <v>162</v>
      </c>
      <c r="C86" s="85" t="s">
        <v>250</v>
      </c>
      <c r="D86" s="85" t="s">
        <v>56</v>
      </c>
      <c r="E86" s="85" t="s">
        <v>163</v>
      </c>
      <c r="F86" s="256">
        <f>пр№4!G177</f>
        <v>456221</v>
      </c>
      <c r="G86" s="256">
        <f>пр№4!H177</f>
        <v>456221</v>
      </c>
      <c r="H86" s="256">
        <f>пр№4!I177</f>
        <v>456221</v>
      </c>
    </row>
    <row r="87" spans="1:8" ht="110.25">
      <c r="A87" s="73">
        <f t="shared" si="11"/>
        <v>81</v>
      </c>
      <c r="B87" s="224" t="s">
        <v>325</v>
      </c>
      <c r="C87" s="85" t="s">
        <v>252</v>
      </c>
      <c r="D87" s="85"/>
      <c r="E87" s="85" t="s">
        <v>166</v>
      </c>
      <c r="F87" s="259">
        <f>F88</f>
        <v>0</v>
      </c>
      <c r="G87" s="259">
        <f>G88</f>
        <v>0</v>
      </c>
      <c r="H87" s="259">
        <f>H88</f>
        <v>0</v>
      </c>
    </row>
    <row r="88" spans="1:8" ht="15.75">
      <c r="A88" s="73">
        <f t="shared" si="11"/>
        <v>82</v>
      </c>
      <c r="B88" s="89" t="s">
        <v>251</v>
      </c>
      <c r="C88" s="85" t="s">
        <v>252</v>
      </c>
      <c r="D88" s="85" t="s">
        <v>59</v>
      </c>
      <c r="E88" s="85"/>
      <c r="F88" s="256">
        <f>F90</f>
        <v>0</v>
      </c>
      <c r="G88" s="256">
        <f>G90</f>
        <v>0</v>
      </c>
      <c r="H88" s="256">
        <f>H90</f>
        <v>0</v>
      </c>
    </row>
    <row r="89" spans="1:8" ht="15.75">
      <c r="A89" s="73">
        <f t="shared" si="11"/>
        <v>83</v>
      </c>
      <c r="B89" s="93" t="s">
        <v>160</v>
      </c>
      <c r="C89" s="85" t="s">
        <v>252</v>
      </c>
      <c r="D89" s="85" t="s">
        <v>56</v>
      </c>
      <c r="E89" s="85" t="s">
        <v>161</v>
      </c>
      <c r="F89" s="256">
        <f>F90</f>
        <v>0</v>
      </c>
      <c r="G89" s="256">
        <f>G90</f>
        <v>0</v>
      </c>
      <c r="H89" s="256">
        <f>H90</f>
        <v>0</v>
      </c>
    </row>
    <row r="90" spans="1:8" ht="15.75">
      <c r="A90" s="73">
        <f t="shared" si="11"/>
        <v>84</v>
      </c>
      <c r="B90" s="115" t="s">
        <v>162</v>
      </c>
      <c r="C90" s="85" t="s">
        <v>252</v>
      </c>
      <c r="D90" s="85" t="s">
        <v>56</v>
      </c>
      <c r="E90" s="85" t="s">
        <v>163</v>
      </c>
      <c r="F90" s="256">
        <f>пр№4!G180</f>
        <v>0</v>
      </c>
      <c r="G90" s="256">
        <f>пр№4!H180</f>
        <v>0</v>
      </c>
      <c r="H90" s="256">
        <f>пр№4!I180</f>
        <v>0</v>
      </c>
    </row>
    <row r="91" spans="1:8" ht="47.25">
      <c r="A91" s="73">
        <f t="shared" si="11"/>
        <v>85</v>
      </c>
      <c r="B91" s="82" t="s">
        <v>253</v>
      </c>
      <c r="C91" s="85" t="s">
        <v>254</v>
      </c>
      <c r="D91" s="85"/>
      <c r="E91" s="85" t="s">
        <v>166</v>
      </c>
      <c r="F91" s="259">
        <f aca="true" t="shared" si="14" ref="F91:H92">F92</f>
        <v>0</v>
      </c>
      <c r="G91" s="259">
        <f t="shared" si="14"/>
        <v>0</v>
      </c>
      <c r="H91" s="259">
        <f t="shared" si="14"/>
        <v>0</v>
      </c>
    </row>
    <row r="92" spans="1:8" ht="31.5">
      <c r="A92" s="73">
        <f t="shared" si="11"/>
        <v>86</v>
      </c>
      <c r="B92" s="132" t="s">
        <v>231</v>
      </c>
      <c r="C92" s="85" t="s">
        <v>254</v>
      </c>
      <c r="D92" s="85" t="s">
        <v>208</v>
      </c>
      <c r="E92" s="85" t="s">
        <v>166</v>
      </c>
      <c r="F92" s="259">
        <f t="shared" si="14"/>
        <v>0</v>
      </c>
      <c r="G92" s="259">
        <f t="shared" si="14"/>
        <v>0</v>
      </c>
      <c r="H92" s="259">
        <f t="shared" si="14"/>
        <v>0</v>
      </c>
    </row>
    <row r="93" spans="1:8" ht="31.5">
      <c r="A93" s="73">
        <f t="shared" si="11"/>
        <v>87</v>
      </c>
      <c r="B93" s="132" t="s">
        <v>193</v>
      </c>
      <c r="C93" s="85" t="s">
        <v>254</v>
      </c>
      <c r="D93" s="85" t="s">
        <v>60</v>
      </c>
      <c r="E93" s="85"/>
      <c r="F93" s="256">
        <f>F95</f>
        <v>0</v>
      </c>
      <c r="G93" s="256">
        <f>G95</f>
        <v>0</v>
      </c>
      <c r="H93" s="256">
        <f>H95</f>
        <v>0</v>
      </c>
    </row>
    <row r="94" spans="1:8" ht="15.75">
      <c r="A94" s="73">
        <f t="shared" si="11"/>
        <v>88</v>
      </c>
      <c r="B94" s="93" t="s">
        <v>160</v>
      </c>
      <c r="C94" s="85" t="s">
        <v>254</v>
      </c>
      <c r="D94" s="85" t="s">
        <v>60</v>
      </c>
      <c r="E94" s="85" t="s">
        <v>161</v>
      </c>
      <c r="F94" s="256">
        <f>'[1]пр№6 ведомст'!G179</f>
        <v>0</v>
      </c>
      <c r="G94" s="256">
        <f>'[1]пр№6 ведомст'!H179</f>
        <v>0</v>
      </c>
      <c r="H94" s="256">
        <f>'[1]пр№6 ведомст'!I179</f>
        <v>0</v>
      </c>
    </row>
    <row r="95" spans="1:8" ht="15.75">
      <c r="A95" s="73">
        <f t="shared" si="11"/>
        <v>89</v>
      </c>
      <c r="B95" s="115" t="s">
        <v>162</v>
      </c>
      <c r="C95" s="85" t="s">
        <v>254</v>
      </c>
      <c r="D95" s="85" t="s">
        <v>60</v>
      </c>
      <c r="E95" s="85" t="s">
        <v>163</v>
      </c>
      <c r="F95" s="256">
        <f>F94</f>
        <v>0</v>
      </c>
      <c r="G95" s="256">
        <f>'[1]пр№6 ведомст'!H180</f>
        <v>0</v>
      </c>
      <c r="H95" s="256">
        <f>'[1]пр№6 ведомст'!I180</f>
        <v>0</v>
      </c>
    </row>
    <row r="96" spans="1:8" ht="31.5">
      <c r="A96" s="73">
        <v>81</v>
      </c>
      <c r="B96" s="137" t="s">
        <v>181</v>
      </c>
      <c r="C96" s="138" t="s">
        <v>182</v>
      </c>
      <c r="D96" s="139" t="s">
        <v>166</v>
      </c>
      <c r="E96" s="140"/>
      <c r="F96" s="260">
        <f>F97+F102+F106+F162+F167</f>
        <v>5384778</v>
      </c>
      <c r="G96" s="260">
        <f>G97+G102+G106+G162+G167</f>
        <v>3823154</v>
      </c>
      <c r="H96" s="260">
        <f>H97+H102+H106+H162+H167</f>
        <v>3594644</v>
      </c>
    </row>
    <row r="97" spans="1:8" ht="63">
      <c r="A97" s="73">
        <f t="shared" si="11"/>
        <v>82</v>
      </c>
      <c r="B97" s="115" t="s">
        <v>175</v>
      </c>
      <c r="C97" s="85" t="s">
        <v>176</v>
      </c>
      <c r="D97" s="85" t="s">
        <v>166</v>
      </c>
      <c r="E97" s="85" t="s">
        <v>166</v>
      </c>
      <c r="F97" s="256">
        <f aca="true" t="shared" si="15" ref="F97:H100">F98</f>
        <v>1148641</v>
      </c>
      <c r="G97" s="256">
        <f t="shared" si="15"/>
        <v>1148641</v>
      </c>
      <c r="H97" s="256">
        <f t="shared" si="15"/>
        <v>1148641</v>
      </c>
    </row>
    <row r="98" spans="1:8" ht="78.75">
      <c r="A98" s="73">
        <f t="shared" si="11"/>
        <v>83</v>
      </c>
      <c r="B98" s="84" t="s">
        <v>177</v>
      </c>
      <c r="C98" s="85" t="s">
        <v>176</v>
      </c>
      <c r="D98" s="85" t="s">
        <v>59</v>
      </c>
      <c r="E98" s="85" t="s">
        <v>166</v>
      </c>
      <c r="F98" s="256">
        <f t="shared" si="15"/>
        <v>1148641</v>
      </c>
      <c r="G98" s="256">
        <f t="shared" si="15"/>
        <v>1148641</v>
      </c>
      <c r="H98" s="256">
        <f t="shared" si="15"/>
        <v>1148641</v>
      </c>
    </row>
    <row r="99" spans="1:8" ht="47.25">
      <c r="A99" s="73">
        <f t="shared" si="11"/>
        <v>84</v>
      </c>
      <c r="B99" s="84" t="s">
        <v>178</v>
      </c>
      <c r="C99" s="85" t="s">
        <v>176</v>
      </c>
      <c r="D99" s="85" t="s">
        <v>66</v>
      </c>
      <c r="E99" s="85"/>
      <c r="F99" s="256">
        <f t="shared" si="15"/>
        <v>1148641</v>
      </c>
      <c r="G99" s="256">
        <f t="shared" si="15"/>
        <v>1148641</v>
      </c>
      <c r="H99" s="256">
        <f t="shared" si="15"/>
        <v>1148641</v>
      </c>
    </row>
    <row r="100" spans="1:8" ht="15.75">
      <c r="A100" s="73">
        <f t="shared" si="11"/>
        <v>85</v>
      </c>
      <c r="B100" s="91" t="s">
        <v>116</v>
      </c>
      <c r="C100" s="85" t="s">
        <v>176</v>
      </c>
      <c r="D100" s="85" t="s">
        <v>66</v>
      </c>
      <c r="E100" s="85" t="s">
        <v>117</v>
      </c>
      <c r="F100" s="256">
        <f>F101</f>
        <v>1148641</v>
      </c>
      <c r="G100" s="256">
        <f t="shared" si="15"/>
        <v>1148641</v>
      </c>
      <c r="H100" s="256">
        <f t="shared" si="15"/>
        <v>1148641</v>
      </c>
    </row>
    <row r="101" spans="1:8" ht="33" customHeight="1">
      <c r="A101" s="73">
        <f t="shared" si="11"/>
        <v>86</v>
      </c>
      <c r="B101" s="115" t="s">
        <v>118</v>
      </c>
      <c r="C101" s="85" t="s">
        <v>176</v>
      </c>
      <c r="D101" s="85" t="s">
        <v>66</v>
      </c>
      <c r="E101" s="85" t="s">
        <v>119</v>
      </c>
      <c r="F101" s="256">
        <f>пр№4!G23</f>
        <v>1148641</v>
      </c>
      <c r="G101" s="256">
        <f>пр№4!H23</f>
        <v>1148641</v>
      </c>
      <c r="H101" s="256">
        <f>пр№4!I23</f>
        <v>1148641</v>
      </c>
    </row>
    <row r="102" spans="1:8" ht="95.25" customHeight="1">
      <c r="A102" s="73">
        <f t="shared" si="11"/>
        <v>87</v>
      </c>
      <c r="B102" s="82" t="s">
        <v>179</v>
      </c>
      <c r="C102" s="85" t="s">
        <v>180</v>
      </c>
      <c r="D102" s="85"/>
      <c r="E102" s="85"/>
      <c r="F102" s="256">
        <f aca="true" t="shared" si="16" ref="F102:H104">F103</f>
        <v>0</v>
      </c>
      <c r="G102" s="256">
        <f t="shared" si="16"/>
        <v>0</v>
      </c>
      <c r="H102" s="256">
        <f t="shared" si="16"/>
        <v>0</v>
      </c>
    </row>
    <row r="103" spans="1:8" ht="78.75">
      <c r="A103" s="73">
        <f t="shared" si="11"/>
        <v>88</v>
      </c>
      <c r="B103" s="84" t="s">
        <v>177</v>
      </c>
      <c r="C103" s="85" t="s">
        <v>180</v>
      </c>
      <c r="D103" s="85" t="s">
        <v>59</v>
      </c>
      <c r="E103" s="85"/>
      <c r="F103" s="256">
        <f>F104</f>
        <v>0</v>
      </c>
      <c r="G103" s="256">
        <f t="shared" si="16"/>
        <v>0</v>
      </c>
      <c r="H103" s="256">
        <f t="shared" si="16"/>
        <v>0</v>
      </c>
    </row>
    <row r="104" spans="1:8" ht="15.75">
      <c r="A104" s="73">
        <f t="shared" si="11"/>
        <v>89</v>
      </c>
      <c r="B104" s="91" t="s">
        <v>116</v>
      </c>
      <c r="C104" s="85" t="s">
        <v>180</v>
      </c>
      <c r="D104" s="85" t="s">
        <v>66</v>
      </c>
      <c r="E104" s="85" t="s">
        <v>117</v>
      </c>
      <c r="F104" s="256">
        <f>F105</f>
        <v>0</v>
      </c>
      <c r="G104" s="256">
        <f t="shared" si="16"/>
        <v>0</v>
      </c>
      <c r="H104" s="256">
        <f t="shared" si="16"/>
        <v>0</v>
      </c>
    </row>
    <row r="105" spans="1:8" ht="47.25">
      <c r="A105" s="73">
        <f t="shared" si="11"/>
        <v>90</v>
      </c>
      <c r="B105" s="115" t="s">
        <v>118</v>
      </c>
      <c r="C105" s="85" t="s">
        <v>180</v>
      </c>
      <c r="D105" s="85" t="s">
        <v>66</v>
      </c>
      <c r="E105" s="85" t="s">
        <v>119</v>
      </c>
      <c r="F105" s="256">
        <f>пр№4!G26</f>
        <v>0</v>
      </c>
      <c r="G105" s="256">
        <f>'[1]пр№6 ведомст'!H22</f>
        <v>0</v>
      </c>
      <c r="H105" s="256">
        <f>'[1]пр№6 ведомст'!I22</f>
        <v>0</v>
      </c>
    </row>
    <row r="106" spans="1:8" ht="47.25">
      <c r="A106" s="73">
        <v>87</v>
      </c>
      <c r="B106" s="91" t="s">
        <v>188</v>
      </c>
      <c r="C106" s="87" t="s">
        <v>189</v>
      </c>
      <c r="D106" s="130" t="s">
        <v>166</v>
      </c>
      <c r="E106" s="131"/>
      <c r="F106" s="254">
        <f>F107+F112+F117+F122+F127+F132+F137+F142+F147+F157+F152</f>
        <v>4153305</v>
      </c>
      <c r="G106" s="254">
        <f>G107+G112+G117+G122+G127+G132+G137+G142+G147+G157</f>
        <v>2591681</v>
      </c>
      <c r="H106" s="254">
        <f>H107+H112+H117+H122+H127+H132+H137+H142+H147+H157</f>
        <v>2431603</v>
      </c>
    </row>
    <row r="107" spans="1:8" ht="78.75">
      <c r="A107" s="73">
        <f t="shared" si="11"/>
        <v>88</v>
      </c>
      <c r="B107" s="91" t="s">
        <v>259</v>
      </c>
      <c r="C107" s="141" t="s">
        <v>235</v>
      </c>
      <c r="D107" s="130" t="s">
        <v>166</v>
      </c>
      <c r="E107" s="131"/>
      <c r="F107" s="254">
        <f>F109</f>
        <v>4302</v>
      </c>
      <c r="G107" s="254">
        <f>G109</f>
        <v>7078</v>
      </c>
      <c r="H107" s="254">
        <f>H109</f>
        <v>0</v>
      </c>
    </row>
    <row r="108" spans="1:8" ht="31.5">
      <c r="A108" s="73">
        <f t="shared" si="11"/>
        <v>89</v>
      </c>
      <c r="B108" s="132" t="s">
        <v>231</v>
      </c>
      <c r="C108" s="141" t="s">
        <v>235</v>
      </c>
      <c r="D108" s="130" t="s">
        <v>208</v>
      </c>
      <c r="E108" s="131"/>
      <c r="F108" s="254">
        <f aca="true" t="shared" si="17" ref="F108:H110">F109</f>
        <v>4302</v>
      </c>
      <c r="G108" s="254">
        <f t="shared" si="17"/>
        <v>7078</v>
      </c>
      <c r="H108" s="254">
        <f t="shared" si="17"/>
        <v>0</v>
      </c>
    </row>
    <row r="109" spans="1:8" ht="31.5">
      <c r="A109" s="73">
        <f t="shared" si="11"/>
        <v>90</v>
      </c>
      <c r="B109" s="132" t="s">
        <v>193</v>
      </c>
      <c r="C109" s="141" t="s">
        <v>235</v>
      </c>
      <c r="D109" s="130" t="s">
        <v>60</v>
      </c>
      <c r="E109" s="131"/>
      <c r="F109" s="254">
        <f t="shared" si="17"/>
        <v>4302</v>
      </c>
      <c r="G109" s="254">
        <f t="shared" si="17"/>
        <v>7078</v>
      </c>
      <c r="H109" s="254">
        <f t="shared" si="17"/>
        <v>0</v>
      </c>
    </row>
    <row r="110" spans="1:8" ht="15.75">
      <c r="A110" s="73">
        <f t="shared" si="11"/>
        <v>91</v>
      </c>
      <c r="B110" s="132" t="s">
        <v>130</v>
      </c>
      <c r="C110" s="141" t="s">
        <v>235</v>
      </c>
      <c r="D110" s="130">
        <v>240</v>
      </c>
      <c r="E110" s="131" t="s">
        <v>131</v>
      </c>
      <c r="F110" s="258">
        <f>F111</f>
        <v>4302</v>
      </c>
      <c r="G110" s="258">
        <f t="shared" si="17"/>
        <v>7078</v>
      </c>
      <c r="H110" s="258">
        <f t="shared" si="17"/>
        <v>0</v>
      </c>
    </row>
    <row r="111" spans="1:8" ht="15.75">
      <c r="A111" s="73">
        <f t="shared" si="11"/>
        <v>92</v>
      </c>
      <c r="B111" s="142" t="s">
        <v>132</v>
      </c>
      <c r="C111" s="143" t="s">
        <v>235</v>
      </c>
      <c r="D111" s="144">
        <v>240</v>
      </c>
      <c r="E111" s="145" t="s">
        <v>133</v>
      </c>
      <c r="F111" s="261">
        <f>пр№4!G101</f>
        <v>4302</v>
      </c>
      <c r="G111" s="261">
        <f>пр№4!H101</f>
        <v>7078</v>
      </c>
      <c r="H111" s="261">
        <f>пр№4!I101</f>
        <v>0</v>
      </c>
    </row>
    <row r="112" spans="1:8" ht="47.25">
      <c r="A112" s="73">
        <f t="shared" si="11"/>
        <v>93</v>
      </c>
      <c r="B112" s="91" t="s">
        <v>190</v>
      </c>
      <c r="C112" s="85" t="s">
        <v>191</v>
      </c>
      <c r="D112" s="85"/>
      <c r="E112" s="146" t="s">
        <v>166</v>
      </c>
      <c r="F112" s="256">
        <f>F113</f>
        <v>739040</v>
      </c>
      <c r="G112" s="256">
        <f>G113</f>
        <v>739040</v>
      </c>
      <c r="H112" s="256">
        <f>H113</f>
        <v>739040</v>
      </c>
    </row>
    <row r="113" spans="1:8" ht="78.75">
      <c r="A113" s="73">
        <f t="shared" si="11"/>
        <v>94</v>
      </c>
      <c r="B113" s="84" t="s">
        <v>177</v>
      </c>
      <c r="C113" s="85" t="s">
        <v>191</v>
      </c>
      <c r="D113" s="85" t="s">
        <v>59</v>
      </c>
      <c r="E113" s="146" t="s">
        <v>166</v>
      </c>
      <c r="F113" s="256">
        <f>F114</f>
        <v>739040</v>
      </c>
      <c r="G113" s="256">
        <f aca="true" t="shared" si="18" ref="G113:H115">G114</f>
        <v>739040</v>
      </c>
      <c r="H113" s="256">
        <f t="shared" si="18"/>
        <v>739040</v>
      </c>
    </row>
    <row r="114" spans="1:8" ht="47.25">
      <c r="A114" s="73">
        <f t="shared" si="11"/>
        <v>95</v>
      </c>
      <c r="B114" s="84" t="s">
        <v>178</v>
      </c>
      <c r="C114" s="85" t="s">
        <v>191</v>
      </c>
      <c r="D114" s="85" t="s">
        <v>66</v>
      </c>
      <c r="E114" s="85"/>
      <c r="F114" s="256">
        <f>F115</f>
        <v>739040</v>
      </c>
      <c r="G114" s="256">
        <f t="shared" si="18"/>
        <v>739040</v>
      </c>
      <c r="H114" s="256">
        <f t="shared" si="18"/>
        <v>739040</v>
      </c>
    </row>
    <row r="115" spans="1:8" ht="15.75">
      <c r="A115" s="73">
        <f t="shared" si="11"/>
        <v>96</v>
      </c>
      <c r="B115" s="91" t="s">
        <v>116</v>
      </c>
      <c r="C115" s="85" t="s">
        <v>191</v>
      </c>
      <c r="D115" s="85" t="s">
        <v>66</v>
      </c>
      <c r="E115" s="85" t="s">
        <v>117</v>
      </c>
      <c r="F115" s="256">
        <f>F116</f>
        <v>739040</v>
      </c>
      <c r="G115" s="256">
        <f t="shared" si="18"/>
        <v>739040</v>
      </c>
      <c r="H115" s="256">
        <f t="shared" si="18"/>
        <v>739040</v>
      </c>
    </row>
    <row r="116" spans="1:8" ht="54" customHeight="1">
      <c r="A116" s="73">
        <f t="shared" si="11"/>
        <v>97</v>
      </c>
      <c r="B116" s="91" t="s">
        <v>187</v>
      </c>
      <c r="C116" s="85" t="s">
        <v>191</v>
      </c>
      <c r="D116" s="85" t="s">
        <v>66</v>
      </c>
      <c r="E116" s="85" t="s">
        <v>123</v>
      </c>
      <c r="F116" s="256">
        <f>пр№4!G38</f>
        <v>739040</v>
      </c>
      <c r="G116" s="256">
        <f>пр№4!H38</f>
        <v>739040</v>
      </c>
      <c r="H116" s="256">
        <f>пр№4!I38</f>
        <v>739040</v>
      </c>
    </row>
    <row r="117" spans="1:8" ht="47.25">
      <c r="A117" s="73">
        <f t="shared" si="11"/>
        <v>98</v>
      </c>
      <c r="B117" s="91" t="s">
        <v>190</v>
      </c>
      <c r="C117" s="141" t="s">
        <v>191</v>
      </c>
      <c r="D117" s="130"/>
      <c r="E117" s="131"/>
      <c r="F117" s="254">
        <f>F118</f>
        <v>440263</v>
      </c>
      <c r="G117" s="254">
        <f>G118</f>
        <v>0</v>
      </c>
      <c r="H117" s="254">
        <f>H118</f>
        <v>0</v>
      </c>
    </row>
    <row r="118" spans="1:8" ht="31.5">
      <c r="A118" s="73">
        <f t="shared" si="11"/>
        <v>99</v>
      </c>
      <c r="B118" s="132" t="s">
        <v>231</v>
      </c>
      <c r="C118" s="141" t="s">
        <v>191</v>
      </c>
      <c r="D118" s="130">
        <v>200</v>
      </c>
      <c r="E118" s="131"/>
      <c r="F118" s="254">
        <f aca="true" t="shared" si="19" ref="F118:H120">F119</f>
        <v>440263</v>
      </c>
      <c r="G118" s="254">
        <f t="shared" si="19"/>
        <v>0</v>
      </c>
      <c r="H118" s="254">
        <f t="shared" si="19"/>
        <v>0</v>
      </c>
    </row>
    <row r="119" spans="1:8" ht="31.5">
      <c r="A119" s="73">
        <f t="shared" si="11"/>
        <v>100</v>
      </c>
      <c r="B119" s="132" t="s">
        <v>193</v>
      </c>
      <c r="C119" s="141" t="s">
        <v>191</v>
      </c>
      <c r="D119" s="130">
        <v>240</v>
      </c>
      <c r="E119" s="131"/>
      <c r="F119" s="254">
        <f t="shared" si="19"/>
        <v>440263</v>
      </c>
      <c r="G119" s="254">
        <f t="shared" si="19"/>
        <v>0</v>
      </c>
      <c r="H119" s="254">
        <f t="shared" si="19"/>
        <v>0</v>
      </c>
    </row>
    <row r="120" spans="1:8" ht="15.75">
      <c r="A120" s="73">
        <f t="shared" si="11"/>
        <v>101</v>
      </c>
      <c r="B120" s="91" t="s">
        <v>116</v>
      </c>
      <c r="C120" s="141" t="s">
        <v>191</v>
      </c>
      <c r="D120" s="130">
        <v>240</v>
      </c>
      <c r="E120" s="131" t="s">
        <v>117</v>
      </c>
      <c r="F120" s="254">
        <f t="shared" si="19"/>
        <v>440263</v>
      </c>
      <c r="G120" s="254">
        <f t="shared" si="19"/>
        <v>0</v>
      </c>
      <c r="H120" s="254">
        <f t="shared" si="19"/>
        <v>0</v>
      </c>
    </row>
    <row r="121" spans="1:8" ht="63">
      <c r="A121" s="73">
        <f t="shared" si="11"/>
        <v>102</v>
      </c>
      <c r="B121" s="91" t="s">
        <v>122</v>
      </c>
      <c r="C121" s="141" t="s">
        <v>191</v>
      </c>
      <c r="D121" s="130">
        <v>240</v>
      </c>
      <c r="E121" s="131" t="s">
        <v>123</v>
      </c>
      <c r="F121" s="254">
        <f>пр№4!G40</f>
        <v>440263</v>
      </c>
      <c r="G121" s="254">
        <f>пр№4!H40</f>
        <v>0</v>
      </c>
      <c r="H121" s="254">
        <f>пр№4!I40</f>
        <v>0</v>
      </c>
    </row>
    <row r="122" spans="1:8" ht="47.25">
      <c r="A122" s="73">
        <f t="shared" si="11"/>
        <v>103</v>
      </c>
      <c r="B122" s="82" t="s">
        <v>206</v>
      </c>
      <c r="C122" s="141" t="s">
        <v>207</v>
      </c>
      <c r="D122" s="130"/>
      <c r="E122" s="131"/>
      <c r="F122" s="254">
        <f>F123</f>
        <v>0</v>
      </c>
      <c r="G122" s="254">
        <f aca="true" t="shared" si="20" ref="G122:H125">G123</f>
        <v>0</v>
      </c>
      <c r="H122" s="254">
        <f t="shared" si="20"/>
        <v>0</v>
      </c>
    </row>
    <row r="123" spans="1:8" ht="31.5">
      <c r="A123" s="73">
        <f t="shared" si="11"/>
        <v>104</v>
      </c>
      <c r="B123" s="132" t="s">
        <v>231</v>
      </c>
      <c r="C123" s="141" t="s">
        <v>207</v>
      </c>
      <c r="D123" s="130">
        <v>200</v>
      </c>
      <c r="E123" s="131"/>
      <c r="F123" s="254">
        <f>F124</f>
        <v>0</v>
      </c>
      <c r="G123" s="254">
        <f t="shared" si="20"/>
        <v>0</v>
      </c>
      <c r="H123" s="254">
        <f t="shared" si="20"/>
        <v>0</v>
      </c>
    </row>
    <row r="124" spans="1:8" ht="31.5">
      <c r="A124" s="73">
        <f t="shared" si="11"/>
        <v>105</v>
      </c>
      <c r="B124" s="132" t="s">
        <v>193</v>
      </c>
      <c r="C124" s="141" t="s">
        <v>207</v>
      </c>
      <c r="D124" s="130">
        <v>240</v>
      </c>
      <c r="E124" s="131"/>
      <c r="F124" s="254">
        <f>F125</f>
        <v>0</v>
      </c>
      <c r="G124" s="254">
        <f t="shared" si="20"/>
        <v>0</v>
      </c>
      <c r="H124" s="254">
        <f t="shared" si="20"/>
        <v>0</v>
      </c>
    </row>
    <row r="125" spans="1:8" ht="15.75">
      <c r="A125" s="73">
        <f t="shared" si="11"/>
        <v>106</v>
      </c>
      <c r="B125" s="91" t="s">
        <v>116</v>
      </c>
      <c r="C125" s="141" t="s">
        <v>207</v>
      </c>
      <c r="D125" s="130">
        <v>240</v>
      </c>
      <c r="E125" s="131" t="s">
        <v>117</v>
      </c>
      <c r="F125" s="254">
        <f>F126</f>
        <v>0</v>
      </c>
      <c r="G125" s="254">
        <f t="shared" si="20"/>
        <v>0</v>
      </c>
      <c r="H125" s="254">
        <f t="shared" si="20"/>
        <v>0</v>
      </c>
    </row>
    <row r="126" spans="1:8" ht="63">
      <c r="A126" s="73">
        <f t="shared" si="11"/>
        <v>107</v>
      </c>
      <c r="B126" s="91" t="s">
        <v>122</v>
      </c>
      <c r="C126" s="141" t="s">
        <v>207</v>
      </c>
      <c r="D126" s="130">
        <v>240</v>
      </c>
      <c r="E126" s="131" t="s">
        <v>123</v>
      </c>
      <c r="F126" s="254">
        <f>пр№4!G57</f>
        <v>0</v>
      </c>
      <c r="G126" s="254">
        <f>пр№4!H57</f>
        <v>0</v>
      </c>
      <c r="H126" s="254">
        <f>пр№4!I57</f>
        <v>0</v>
      </c>
    </row>
    <row r="127" spans="1:8" ht="47.25">
      <c r="A127" s="73">
        <v>103</v>
      </c>
      <c r="B127" s="91" t="s">
        <v>190</v>
      </c>
      <c r="C127" s="141" t="s">
        <v>191</v>
      </c>
      <c r="D127" s="141"/>
      <c r="E127" s="141"/>
      <c r="F127" s="257">
        <f>F130</f>
        <v>4000</v>
      </c>
      <c r="G127" s="257">
        <f>G130</f>
        <v>0</v>
      </c>
      <c r="H127" s="257">
        <f>H130</f>
        <v>0</v>
      </c>
    </row>
    <row r="128" spans="1:8" ht="15.75">
      <c r="A128" s="73">
        <f aca="true" t="shared" si="21" ref="A128:A204">A127+1</f>
        <v>104</v>
      </c>
      <c r="B128" s="89" t="s">
        <v>194</v>
      </c>
      <c r="C128" s="141" t="s">
        <v>191</v>
      </c>
      <c r="D128" s="141" t="s">
        <v>195</v>
      </c>
      <c r="E128" s="141"/>
      <c r="F128" s="257">
        <f aca="true" t="shared" si="22" ref="F128:H130">F129</f>
        <v>4000</v>
      </c>
      <c r="G128" s="257">
        <f t="shared" si="22"/>
        <v>0</v>
      </c>
      <c r="H128" s="257">
        <f t="shared" si="22"/>
        <v>0</v>
      </c>
    </row>
    <row r="129" spans="1:8" ht="15.75">
      <c r="A129" s="73">
        <f t="shared" si="21"/>
        <v>105</v>
      </c>
      <c r="B129" s="89" t="s">
        <v>196</v>
      </c>
      <c r="C129" s="141" t="s">
        <v>191</v>
      </c>
      <c r="D129" s="141" t="s">
        <v>197</v>
      </c>
      <c r="E129" s="141"/>
      <c r="F129" s="257">
        <f t="shared" si="22"/>
        <v>4000</v>
      </c>
      <c r="G129" s="257">
        <f t="shared" si="22"/>
        <v>0</v>
      </c>
      <c r="H129" s="257">
        <f t="shared" si="22"/>
        <v>0</v>
      </c>
    </row>
    <row r="130" spans="1:8" ht="15.75">
      <c r="A130" s="73">
        <f t="shared" si="21"/>
        <v>106</v>
      </c>
      <c r="B130" s="91" t="s">
        <v>116</v>
      </c>
      <c r="C130" s="141" t="s">
        <v>191</v>
      </c>
      <c r="D130" s="141" t="s">
        <v>197</v>
      </c>
      <c r="E130" s="141" t="s">
        <v>117</v>
      </c>
      <c r="F130" s="257">
        <f t="shared" si="22"/>
        <v>4000</v>
      </c>
      <c r="G130" s="257">
        <f t="shared" si="22"/>
        <v>0</v>
      </c>
      <c r="H130" s="257">
        <f t="shared" si="22"/>
        <v>0</v>
      </c>
    </row>
    <row r="131" spans="1:8" ht="63">
      <c r="A131" s="73">
        <f t="shared" si="21"/>
        <v>107</v>
      </c>
      <c r="B131" s="91" t="s">
        <v>122</v>
      </c>
      <c r="C131" s="141" t="s">
        <v>191</v>
      </c>
      <c r="D131" s="141" t="s">
        <v>197</v>
      </c>
      <c r="E131" s="141" t="s">
        <v>123</v>
      </c>
      <c r="F131" s="257">
        <f>пр№4!G42</f>
        <v>4000</v>
      </c>
      <c r="G131" s="257">
        <f>пр№4!H42</f>
        <v>0</v>
      </c>
      <c r="H131" s="257">
        <f>пр№4!I42</f>
        <v>0</v>
      </c>
    </row>
    <row r="132" spans="1:8" ht="94.5">
      <c r="A132" s="73">
        <f t="shared" si="21"/>
        <v>108</v>
      </c>
      <c r="B132" s="115" t="s">
        <v>198</v>
      </c>
      <c r="C132" s="85" t="s">
        <v>199</v>
      </c>
      <c r="D132" s="85" t="s">
        <v>166</v>
      </c>
      <c r="E132" s="85" t="s">
        <v>166</v>
      </c>
      <c r="F132" s="256">
        <f aca="true" t="shared" si="23" ref="F132:H135">F133</f>
        <v>848000</v>
      </c>
      <c r="G132" s="256">
        <f t="shared" si="23"/>
        <v>0</v>
      </c>
      <c r="H132" s="256">
        <f t="shared" si="23"/>
        <v>0</v>
      </c>
    </row>
    <row r="133" spans="1:8" ht="78.75">
      <c r="A133" s="73">
        <f t="shared" si="21"/>
        <v>109</v>
      </c>
      <c r="B133" s="84" t="s">
        <v>177</v>
      </c>
      <c r="C133" s="85" t="s">
        <v>199</v>
      </c>
      <c r="D133" s="85" t="s">
        <v>59</v>
      </c>
      <c r="E133" s="85" t="s">
        <v>166</v>
      </c>
      <c r="F133" s="256">
        <f t="shared" si="23"/>
        <v>848000</v>
      </c>
      <c r="G133" s="256">
        <f t="shared" si="23"/>
        <v>0</v>
      </c>
      <c r="H133" s="256">
        <f t="shared" si="23"/>
        <v>0</v>
      </c>
    </row>
    <row r="134" spans="1:8" ht="47.25">
      <c r="A134" s="73">
        <f t="shared" si="21"/>
        <v>110</v>
      </c>
      <c r="B134" s="84" t="s">
        <v>178</v>
      </c>
      <c r="C134" s="85" t="s">
        <v>199</v>
      </c>
      <c r="D134" s="85" t="s">
        <v>66</v>
      </c>
      <c r="E134" s="85"/>
      <c r="F134" s="256">
        <f t="shared" si="23"/>
        <v>848000</v>
      </c>
      <c r="G134" s="256">
        <f t="shared" si="23"/>
        <v>0</v>
      </c>
      <c r="H134" s="256">
        <f t="shared" si="23"/>
        <v>0</v>
      </c>
    </row>
    <row r="135" spans="1:8" ht="15.75">
      <c r="A135" s="73">
        <f t="shared" si="21"/>
        <v>111</v>
      </c>
      <c r="B135" s="91" t="s">
        <v>116</v>
      </c>
      <c r="C135" s="85" t="s">
        <v>199</v>
      </c>
      <c r="D135" s="85" t="s">
        <v>66</v>
      </c>
      <c r="E135" s="85" t="s">
        <v>117</v>
      </c>
      <c r="F135" s="256">
        <f>F136</f>
        <v>848000</v>
      </c>
      <c r="G135" s="256">
        <f t="shared" si="23"/>
        <v>0</v>
      </c>
      <c r="H135" s="256">
        <f t="shared" si="23"/>
        <v>0</v>
      </c>
    </row>
    <row r="136" spans="1:8" ht="78.75">
      <c r="A136" s="73">
        <f t="shared" si="21"/>
        <v>112</v>
      </c>
      <c r="B136" s="91" t="s">
        <v>187</v>
      </c>
      <c r="C136" s="85" t="s">
        <v>199</v>
      </c>
      <c r="D136" s="85" t="s">
        <v>66</v>
      </c>
      <c r="E136" s="85" t="s">
        <v>123</v>
      </c>
      <c r="F136" s="256">
        <f>пр№4!G45</f>
        <v>848000</v>
      </c>
      <c r="G136" s="256">
        <f>пр№4!H45</f>
        <v>0</v>
      </c>
      <c r="H136" s="256">
        <f>пр№4!I45</f>
        <v>0</v>
      </c>
    </row>
    <row r="137" spans="1:8" ht="63">
      <c r="A137" s="73">
        <f t="shared" si="21"/>
        <v>113</v>
      </c>
      <c r="B137" s="82" t="s">
        <v>200</v>
      </c>
      <c r="C137" s="141" t="s">
        <v>201</v>
      </c>
      <c r="D137" s="130" t="s">
        <v>166</v>
      </c>
      <c r="E137" s="131"/>
      <c r="F137" s="254">
        <f>F138</f>
        <v>40000</v>
      </c>
      <c r="G137" s="254">
        <v>0</v>
      </c>
      <c r="H137" s="254">
        <v>0</v>
      </c>
    </row>
    <row r="138" spans="1:8" ht="78.75">
      <c r="A138" s="73">
        <f t="shared" si="21"/>
        <v>114</v>
      </c>
      <c r="B138" s="84" t="s">
        <v>177</v>
      </c>
      <c r="C138" s="141" t="s">
        <v>201</v>
      </c>
      <c r="D138" s="130">
        <v>100</v>
      </c>
      <c r="E138" s="131"/>
      <c r="F138" s="254">
        <f>F139</f>
        <v>40000</v>
      </c>
      <c r="G138" s="254">
        <f>G139</f>
        <v>0</v>
      </c>
      <c r="H138" s="254">
        <f>H139</f>
        <v>0</v>
      </c>
    </row>
    <row r="139" spans="1:8" ht="47.25">
      <c r="A139" s="73">
        <f t="shared" si="21"/>
        <v>115</v>
      </c>
      <c r="B139" s="84" t="s">
        <v>178</v>
      </c>
      <c r="C139" s="141" t="s">
        <v>201</v>
      </c>
      <c r="D139" s="130">
        <v>120</v>
      </c>
      <c r="E139" s="131" t="s">
        <v>117</v>
      </c>
      <c r="F139" s="254">
        <f>F140</f>
        <v>40000</v>
      </c>
      <c r="G139" s="254">
        <f>G137</f>
        <v>0</v>
      </c>
      <c r="H139" s="254">
        <f>H137</f>
        <v>0</v>
      </c>
    </row>
    <row r="140" spans="1:8" ht="15.75">
      <c r="A140" s="73">
        <f t="shared" si="21"/>
        <v>116</v>
      </c>
      <c r="B140" s="91" t="s">
        <v>116</v>
      </c>
      <c r="C140" s="141" t="s">
        <v>201</v>
      </c>
      <c r="D140" s="130">
        <v>120</v>
      </c>
      <c r="E140" s="131" t="s">
        <v>117</v>
      </c>
      <c r="F140" s="254">
        <f>F141</f>
        <v>40000</v>
      </c>
      <c r="G140" s="254">
        <f>G138</f>
        <v>0</v>
      </c>
      <c r="H140" s="254">
        <f>H138</f>
        <v>0</v>
      </c>
    </row>
    <row r="141" spans="1:8" ht="78.75">
      <c r="A141" s="73">
        <f t="shared" si="21"/>
        <v>117</v>
      </c>
      <c r="B141" s="91" t="s">
        <v>187</v>
      </c>
      <c r="C141" s="143" t="s">
        <v>201</v>
      </c>
      <c r="D141" s="144">
        <v>120</v>
      </c>
      <c r="E141" s="147" t="s">
        <v>123</v>
      </c>
      <c r="F141" s="258">
        <f>пр№4!G48</f>
        <v>40000</v>
      </c>
      <c r="G141" s="258">
        <f>пр№4!H48</f>
        <v>0</v>
      </c>
      <c r="H141" s="258">
        <f>пр№4!I48</f>
        <v>0</v>
      </c>
    </row>
    <row r="142" spans="1:8" ht="78.75">
      <c r="A142" s="73">
        <f t="shared" si="21"/>
        <v>118</v>
      </c>
      <c r="B142" s="82" t="s">
        <v>202</v>
      </c>
      <c r="C142" s="85" t="s">
        <v>203</v>
      </c>
      <c r="D142" s="85" t="s">
        <v>166</v>
      </c>
      <c r="E142" s="85" t="s">
        <v>166</v>
      </c>
      <c r="F142" s="256">
        <f aca="true" t="shared" si="24" ref="F142:H145">F143</f>
        <v>1367100</v>
      </c>
      <c r="G142" s="256">
        <f t="shared" si="24"/>
        <v>1211233</v>
      </c>
      <c r="H142" s="256">
        <f t="shared" si="24"/>
        <v>1058233</v>
      </c>
    </row>
    <row r="143" spans="1:8" ht="78.75">
      <c r="A143" s="73">
        <f t="shared" si="21"/>
        <v>119</v>
      </c>
      <c r="B143" s="84" t="s">
        <v>177</v>
      </c>
      <c r="C143" s="85" t="s">
        <v>203</v>
      </c>
      <c r="D143" s="85" t="s">
        <v>59</v>
      </c>
      <c r="E143" s="85" t="s">
        <v>166</v>
      </c>
      <c r="F143" s="256">
        <f t="shared" si="24"/>
        <v>1367100</v>
      </c>
      <c r="G143" s="256">
        <f t="shared" si="24"/>
        <v>1211233</v>
      </c>
      <c r="H143" s="256">
        <f t="shared" si="24"/>
        <v>1058233</v>
      </c>
    </row>
    <row r="144" spans="1:8" ht="47.25">
      <c r="A144" s="73">
        <f t="shared" si="21"/>
        <v>120</v>
      </c>
      <c r="B144" s="84" t="s">
        <v>178</v>
      </c>
      <c r="C144" s="85" t="s">
        <v>203</v>
      </c>
      <c r="D144" s="85" t="s">
        <v>66</v>
      </c>
      <c r="E144" s="85"/>
      <c r="F144" s="256">
        <f>F145</f>
        <v>1367100</v>
      </c>
      <c r="G144" s="256">
        <f t="shared" si="24"/>
        <v>1211233</v>
      </c>
      <c r="H144" s="256">
        <f t="shared" si="24"/>
        <v>1058233</v>
      </c>
    </row>
    <row r="145" spans="1:256" ht="15.75">
      <c r="A145" s="73">
        <f t="shared" si="21"/>
        <v>121</v>
      </c>
      <c r="B145" s="91" t="s">
        <v>116</v>
      </c>
      <c r="C145" s="85" t="s">
        <v>203</v>
      </c>
      <c r="D145" s="85" t="s">
        <v>66</v>
      </c>
      <c r="E145" s="85" t="s">
        <v>117</v>
      </c>
      <c r="F145" s="256">
        <f>F146</f>
        <v>1367100</v>
      </c>
      <c r="G145" s="256">
        <f t="shared" si="24"/>
        <v>1211233</v>
      </c>
      <c r="H145" s="256">
        <f t="shared" si="24"/>
        <v>1058233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78.75">
      <c r="A146" s="73">
        <f t="shared" si="21"/>
        <v>122</v>
      </c>
      <c r="B146" s="91" t="s">
        <v>187</v>
      </c>
      <c r="C146" s="85" t="s">
        <v>203</v>
      </c>
      <c r="D146" s="85" t="s">
        <v>66</v>
      </c>
      <c r="E146" s="85" t="s">
        <v>123</v>
      </c>
      <c r="F146" s="256">
        <f>пр№4!G51</f>
        <v>1367100</v>
      </c>
      <c r="G146" s="256">
        <f>пр№4!H51</f>
        <v>1211233</v>
      </c>
      <c r="H146" s="256">
        <f>пр№4!I51</f>
        <v>1058233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8" ht="63">
      <c r="A147" s="73">
        <f t="shared" si="21"/>
        <v>123</v>
      </c>
      <c r="B147" s="82" t="s">
        <v>204</v>
      </c>
      <c r="C147" s="141" t="s">
        <v>205</v>
      </c>
      <c r="D147" s="130"/>
      <c r="E147" s="131"/>
      <c r="F147" s="254">
        <f aca="true" t="shared" si="25" ref="F147:H148">F148</f>
        <v>700000</v>
      </c>
      <c r="G147" s="254">
        <f t="shared" si="25"/>
        <v>632730</v>
      </c>
      <c r="H147" s="254">
        <f t="shared" si="25"/>
        <v>632730</v>
      </c>
    </row>
    <row r="148" spans="1:8" ht="31.5">
      <c r="A148" s="73">
        <f t="shared" si="21"/>
        <v>124</v>
      </c>
      <c r="B148" s="132" t="s">
        <v>231</v>
      </c>
      <c r="C148" s="141" t="s">
        <v>205</v>
      </c>
      <c r="D148" s="130">
        <v>200</v>
      </c>
      <c r="E148" s="131"/>
      <c r="F148" s="254">
        <f t="shared" si="25"/>
        <v>700000</v>
      </c>
      <c r="G148" s="254">
        <f t="shared" si="25"/>
        <v>632730</v>
      </c>
      <c r="H148" s="254">
        <f t="shared" si="25"/>
        <v>632730</v>
      </c>
    </row>
    <row r="149" spans="1:8" ht="31.5">
      <c r="A149" s="73">
        <f t="shared" si="21"/>
        <v>125</v>
      </c>
      <c r="B149" s="132" t="s">
        <v>193</v>
      </c>
      <c r="C149" s="141" t="s">
        <v>205</v>
      </c>
      <c r="D149" s="130">
        <v>240</v>
      </c>
      <c r="E149" s="133"/>
      <c r="F149" s="254">
        <f>пр№4!G54</f>
        <v>700000</v>
      </c>
      <c r="G149" s="254">
        <f>пр№4!H54</f>
        <v>632730</v>
      </c>
      <c r="H149" s="254">
        <f>пр№4!I54</f>
        <v>632730</v>
      </c>
    </row>
    <row r="150" spans="1:8" ht="15.75">
      <c r="A150" s="73">
        <f t="shared" si="21"/>
        <v>126</v>
      </c>
      <c r="B150" s="91" t="s">
        <v>116</v>
      </c>
      <c r="C150" s="141" t="s">
        <v>205</v>
      </c>
      <c r="D150" s="130">
        <v>240</v>
      </c>
      <c r="E150" s="133" t="s">
        <v>123</v>
      </c>
      <c r="F150" s="254">
        <f>F151</f>
        <v>700000</v>
      </c>
      <c r="G150" s="254">
        <f>G151</f>
        <v>632730</v>
      </c>
      <c r="H150" s="254">
        <f>H151</f>
        <v>632730</v>
      </c>
    </row>
    <row r="151" spans="1:256" ht="63">
      <c r="A151" s="73">
        <f t="shared" si="21"/>
        <v>127</v>
      </c>
      <c r="B151" s="91" t="s">
        <v>122</v>
      </c>
      <c r="C151" s="141" t="s">
        <v>205</v>
      </c>
      <c r="D151" s="130">
        <v>240</v>
      </c>
      <c r="E151" s="131" t="s">
        <v>123</v>
      </c>
      <c r="F151" s="254">
        <f>пр№4!G54</f>
        <v>700000</v>
      </c>
      <c r="G151" s="254">
        <f>пр№4!H54</f>
        <v>632730</v>
      </c>
      <c r="H151" s="254">
        <f>пр№4!I54</f>
        <v>632730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8" ht="63">
      <c r="A152" s="73">
        <f t="shared" si="21"/>
        <v>128</v>
      </c>
      <c r="B152" s="82" t="s">
        <v>334</v>
      </c>
      <c r="C152" s="141" t="s">
        <v>333</v>
      </c>
      <c r="D152" s="130"/>
      <c r="E152" s="131"/>
      <c r="F152" s="254">
        <f aca="true" t="shared" si="26" ref="F152:H153">F153</f>
        <v>9000</v>
      </c>
      <c r="G152" s="254">
        <f t="shared" si="26"/>
        <v>0</v>
      </c>
      <c r="H152" s="254">
        <f t="shared" si="26"/>
        <v>0</v>
      </c>
    </row>
    <row r="153" spans="1:8" ht="31.5">
      <c r="A153" s="73">
        <f t="shared" si="21"/>
        <v>129</v>
      </c>
      <c r="B153" s="132" t="s">
        <v>231</v>
      </c>
      <c r="C153" s="141" t="s">
        <v>333</v>
      </c>
      <c r="D153" s="130">
        <v>200</v>
      </c>
      <c r="E153" s="131"/>
      <c r="F153" s="254">
        <f t="shared" si="26"/>
        <v>9000</v>
      </c>
      <c r="G153" s="254">
        <f t="shared" si="26"/>
        <v>0</v>
      </c>
      <c r="H153" s="254">
        <f t="shared" si="26"/>
        <v>0</v>
      </c>
    </row>
    <row r="154" spans="1:8" ht="31.5">
      <c r="A154" s="73">
        <f t="shared" si="21"/>
        <v>130</v>
      </c>
      <c r="B154" s="132" t="s">
        <v>193</v>
      </c>
      <c r="C154" s="141" t="s">
        <v>333</v>
      </c>
      <c r="D154" s="130">
        <v>240</v>
      </c>
      <c r="E154" s="133"/>
      <c r="F154" s="254">
        <f>пр№4!G59</f>
        <v>9000</v>
      </c>
      <c r="G154" s="254">
        <f>пр№4!H59</f>
        <v>0</v>
      </c>
      <c r="H154" s="254">
        <f>пр№4!I59</f>
        <v>0</v>
      </c>
    </row>
    <row r="155" spans="1:8" ht="15.75">
      <c r="A155" s="73">
        <f t="shared" si="21"/>
        <v>131</v>
      </c>
      <c r="B155" s="91" t="s">
        <v>116</v>
      </c>
      <c r="C155" s="141" t="s">
        <v>333</v>
      </c>
      <c r="D155" s="130">
        <v>240</v>
      </c>
      <c r="E155" s="133" t="s">
        <v>123</v>
      </c>
      <c r="F155" s="254">
        <f>F156</f>
        <v>9000</v>
      </c>
      <c r="G155" s="254">
        <f>G156</f>
        <v>0</v>
      </c>
      <c r="H155" s="254">
        <f>H156</f>
        <v>0</v>
      </c>
    </row>
    <row r="156" spans="1:256" ht="63">
      <c r="A156" s="73">
        <f t="shared" si="21"/>
        <v>132</v>
      </c>
      <c r="B156" s="91" t="s">
        <v>122</v>
      </c>
      <c r="C156" s="141" t="s">
        <v>333</v>
      </c>
      <c r="D156" s="130">
        <v>240</v>
      </c>
      <c r="E156" s="131" t="s">
        <v>123</v>
      </c>
      <c r="F156" s="254">
        <f>пр№4!G59</f>
        <v>9000</v>
      </c>
      <c r="G156" s="254">
        <f>пр№4!H59</f>
        <v>0</v>
      </c>
      <c r="H156" s="254">
        <f>пр№4!I59</f>
        <v>0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78.75">
      <c r="A157" s="73">
        <f>A151+1</f>
        <v>128</v>
      </c>
      <c r="B157" s="91" t="s">
        <v>228</v>
      </c>
      <c r="C157" s="141" t="s">
        <v>229</v>
      </c>
      <c r="D157" s="130"/>
      <c r="E157" s="131"/>
      <c r="F157" s="254">
        <f>F159</f>
        <v>1600</v>
      </c>
      <c r="G157" s="254">
        <f>G159</f>
        <v>1600</v>
      </c>
      <c r="H157" s="254">
        <f>H159</f>
        <v>1600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31.5">
      <c r="A158" s="73">
        <f t="shared" si="21"/>
        <v>129</v>
      </c>
      <c r="B158" s="132" t="s">
        <v>231</v>
      </c>
      <c r="C158" s="141" t="s">
        <v>229</v>
      </c>
      <c r="D158" s="130">
        <v>200</v>
      </c>
      <c r="E158" s="131"/>
      <c r="F158" s="254">
        <f aca="true" t="shared" si="27" ref="F158:H160">F159</f>
        <v>1600</v>
      </c>
      <c r="G158" s="254">
        <f t="shared" si="27"/>
        <v>1600</v>
      </c>
      <c r="H158" s="254">
        <f t="shared" si="27"/>
        <v>1600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31.5">
      <c r="A159" s="73">
        <f t="shared" si="21"/>
        <v>130</v>
      </c>
      <c r="B159" s="132" t="s">
        <v>193</v>
      </c>
      <c r="C159" s="141" t="s">
        <v>229</v>
      </c>
      <c r="D159" s="130">
        <v>240</v>
      </c>
      <c r="E159" s="131"/>
      <c r="F159" s="254">
        <f t="shared" si="27"/>
        <v>1600</v>
      </c>
      <c r="G159" s="254">
        <f t="shared" si="27"/>
        <v>1600</v>
      </c>
      <c r="H159" s="254">
        <f t="shared" si="27"/>
        <v>1600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5.75">
      <c r="A160" s="73">
        <f t="shared" si="21"/>
        <v>131</v>
      </c>
      <c r="B160" s="91" t="s">
        <v>116</v>
      </c>
      <c r="C160" s="141" t="s">
        <v>229</v>
      </c>
      <c r="D160" s="130">
        <v>240</v>
      </c>
      <c r="E160" s="131" t="s">
        <v>117</v>
      </c>
      <c r="F160" s="254">
        <f t="shared" si="27"/>
        <v>1600</v>
      </c>
      <c r="G160" s="254">
        <f t="shared" si="27"/>
        <v>1600</v>
      </c>
      <c r="H160" s="254">
        <f t="shared" si="27"/>
        <v>1600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8" ht="15.75">
      <c r="A161" s="73">
        <f t="shared" si="21"/>
        <v>132</v>
      </c>
      <c r="B161" s="91" t="s">
        <v>128</v>
      </c>
      <c r="C161" s="141" t="s">
        <v>229</v>
      </c>
      <c r="D161" s="130">
        <v>240</v>
      </c>
      <c r="E161" s="131" t="s">
        <v>129</v>
      </c>
      <c r="F161" s="254">
        <f>пр№4!G88</f>
        <v>1600</v>
      </c>
      <c r="G161" s="254">
        <f>пр№4!H88</f>
        <v>1600</v>
      </c>
      <c r="H161" s="254">
        <f>пр№4!I88</f>
        <v>1600</v>
      </c>
    </row>
    <row r="162" spans="1:8" ht="63">
      <c r="A162" s="73">
        <f t="shared" si="21"/>
        <v>133</v>
      </c>
      <c r="B162" s="88" t="s">
        <v>183</v>
      </c>
      <c r="C162" s="141" t="s">
        <v>184</v>
      </c>
      <c r="D162" s="130"/>
      <c r="E162" s="131"/>
      <c r="F162" s="254">
        <f aca="true" t="shared" si="28" ref="F162:H164">F163</f>
        <v>14400</v>
      </c>
      <c r="G162" s="254">
        <f t="shared" si="28"/>
        <v>14400</v>
      </c>
      <c r="H162" s="254">
        <f t="shared" si="28"/>
        <v>14400</v>
      </c>
    </row>
    <row r="163" spans="1:8" ht="78.75">
      <c r="A163" s="73">
        <f t="shared" si="21"/>
        <v>134</v>
      </c>
      <c r="B163" s="89" t="s">
        <v>177</v>
      </c>
      <c r="C163" s="141" t="s">
        <v>185</v>
      </c>
      <c r="D163" s="130" t="s">
        <v>59</v>
      </c>
      <c r="E163" s="131"/>
      <c r="F163" s="254">
        <f t="shared" si="28"/>
        <v>14400</v>
      </c>
      <c r="G163" s="254">
        <f t="shared" si="28"/>
        <v>14400</v>
      </c>
      <c r="H163" s="254">
        <f t="shared" si="28"/>
        <v>14400</v>
      </c>
    </row>
    <row r="164" spans="1:8" ht="31.5">
      <c r="A164" s="73">
        <f t="shared" si="21"/>
        <v>135</v>
      </c>
      <c r="B164" s="90" t="s">
        <v>186</v>
      </c>
      <c r="C164" s="141" t="s">
        <v>185</v>
      </c>
      <c r="D164" s="130" t="s">
        <v>66</v>
      </c>
      <c r="E164" s="131"/>
      <c r="F164" s="254">
        <f>F165</f>
        <v>14400</v>
      </c>
      <c r="G164" s="254">
        <f t="shared" si="28"/>
        <v>14400</v>
      </c>
      <c r="H164" s="254">
        <f t="shared" si="28"/>
        <v>14400</v>
      </c>
    </row>
    <row r="165" spans="1:8" ht="15.75">
      <c r="A165" s="73">
        <f t="shared" si="21"/>
        <v>136</v>
      </c>
      <c r="B165" s="91" t="s">
        <v>116</v>
      </c>
      <c r="C165" s="141" t="s">
        <v>185</v>
      </c>
      <c r="D165" s="130">
        <v>120</v>
      </c>
      <c r="E165" s="131" t="s">
        <v>117</v>
      </c>
      <c r="F165" s="254">
        <f>F166</f>
        <v>14400</v>
      </c>
      <c r="G165" s="254">
        <f>G166</f>
        <v>14400</v>
      </c>
      <c r="H165" s="254">
        <f>H166</f>
        <v>14400</v>
      </c>
    </row>
    <row r="166" spans="1:8" ht="63">
      <c r="A166" s="73">
        <f t="shared" si="21"/>
        <v>137</v>
      </c>
      <c r="B166" s="91" t="s">
        <v>120</v>
      </c>
      <c r="C166" s="141" t="s">
        <v>185</v>
      </c>
      <c r="D166" s="130">
        <v>120</v>
      </c>
      <c r="E166" s="131" t="s">
        <v>121</v>
      </c>
      <c r="F166" s="254">
        <f>пр№4!G32</f>
        <v>14400</v>
      </c>
      <c r="G166" s="254">
        <f>пр№4!H32</f>
        <v>14400</v>
      </c>
      <c r="H166" s="254">
        <f>пр№4!I32</f>
        <v>14400</v>
      </c>
    </row>
    <row r="167" spans="1:8" ht="126">
      <c r="A167" s="73">
        <f t="shared" si="21"/>
        <v>138</v>
      </c>
      <c r="B167" s="110" t="s">
        <v>233</v>
      </c>
      <c r="C167" s="148" t="s">
        <v>234</v>
      </c>
      <c r="D167" s="148"/>
      <c r="E167" s="148" t="s">
        <v>166</v>
      </c>
      <c r="F167" s="262">
        <f aca="true" t="shared" si="29" ref="F167:H170">F168</f>
        <v>68432</v>
      </c>
      <c r="G167" s="262">
        <f t="shared" si="29"/>
        <v>68432</v>
      </c>
      <c r="H167" s="262">
        <f t="shared" si="29"/>
        <v>0</v>
      </c>
    </row>
    <row r="168" spans="1:8" ht="78.75">
      <c r="A168" s="73">
        <f t="shared" si="21"/>
        <v>139</v>
      </c>
      <c r="B168" s="115" t="s">
        <v>177</v>
      </c>
      <c r="C168" s="148" t="s">
        <v>234</v>
      </c>
      <c r="D168" s="148" t="s">
        <v>59</v>
      </c>
      <c r="E168" s="148" t="s">
        <v>166</v>
      </c>
      <c r="F168" s="262">
        <f t="shared" si="29"/>
        <v>68432</v>
      </c>
      <c r="G168" s="262">
        <f t="shared" si="29"/>
        <v>68432</v>
      </c>
      <c r="H168" s="262">
        <f t="shared" si="29"/>
        <v>0</v>
      </c>
    </row>
    <row r="169" spans="1:8" ht="47.25">
      <c r="A169" s="73">
        <f t="shared" si="21"/>
        <v>140</v>
      </c>
      <c r="B169" s="115" t="s">
        <v>178</v>
      </c>
      <c r="C169" s="148" t="s">
        <v>234</v>
      </c>
      <c r="D169" s="148" t="s">
        <v>66</v>
      </c>
      <c r="E169" s="148"/>
      <c r="F169" s="262">
        <f>F170</f>
        <v>68432</v>
      </c>
      <c r="G169" s="262">
        <f t="shared" si="29"/>
        <v>68432</v>
      </c>
      <c r="H169" s="262">
        <f t="shared" si="29"/>
        <v>0</v>
      </c>
    </row>
    <row r="170" spans="1:8" ht="15.75">
      <c r="A170" s="73">
        <f t="shared" si="21"/>
        <v>141</v>
      </c>
      <c r="B170" s="225" t="s">
        <v>130</v>
      </c>
      <c r="C170" s="148" t="s">
        <v>234</v>
      </c>
      <c r="D170" s="148" t="s">
        <v>66</v>
      </c>
      <c r="E170" s="148" t="s">
        <v>131</v>
      </c>
      <c r="F170" s="262">
        <f>F171</f>
        <v>68432</v>
      </c>
      <c r="G170" s="262">
        <f t="shared" si="29"/>
        <v>68432</v>
      </c>
      <c r="H170" s="262">
        <f t="shared" si="29"/>
        <v>0</v>
      </c>
    </row>
    <row r="171" spans="1:8" ht="15.75">
      <c r="A171" s="73">
        <f t="shared" si="21"/>
        <v>142</v>
      </c>
      <c r="B171" s="91" t="s">
        <v>132</v>
      </c>
      <c r="C171" s="148" t="s">
        <v>234</v>
      </c>
      <c r="D171" s="149" t="s">
        <v>66</v>
      </c>
      <c r="E171" s="149" t="s">
        <v>133</v>
      </c>
      <c r="F171" s="263">
        <f>пр№4!G98</f>
        <v>68432</v>
      </c>
      <c r="G171" s="263">
        <f>пр№4!H98</f>
        <v>68432</v>
      </c>
      <c r="H171" s="263">
        <f>пр№4!I98</f>
        <v>0</v>
      </c>
    </row>
    <row r="172" spans="1:8" ht="31.5">
      <c r="A172" s="73">
        <f t="shared" si="21"/>
        <v>143</v>
      </c>
      <c r="B172" s="79" t="s">
        <v>209</v>
      </c>
      <c r="C172" s="150" t="s">
        <v>210</v>
      </c>
      <c r="D172" s="128"/>
      <c r="E172" s="129"/>
      <c r="F172" s="253">
        <f>F174+F180+F185</f>
        <v>893058</v>
      </c>
      <c r="G172" s="253">
        <f>G174+G180+G185</f>
        <v>877058</v>
      </c>
      <c r="H172" s="253">
        <f>H174+H180+H185</f>
        <v>877058</v>
      </c>
    </row>
    <row r="173" spans="1:8" ht="47.25">
      <c r="A173" s="73">
        <f t="shared" si="21"/>
        <v>144</v>
      </c>
      <c r="B173" s="95" t="s">
        <v>226</v>
      </c>
      <c r="C173" s="135">
        <v>9010000000</v>
      </c>
      <c r="D173" s="130"/>
      <c r="E173" s="131"/>
      <c r="F173" s="254">
        <f aca="true" t="shared" si="30" ref="F173:H174">F174</f>
        <v>10000</v>
      </c>
      <c r="G173" s="254">
        <f t="shared" si="30"/>
        <v>10000</v>
      </c>
      <c r="H173" s="254">
        <f t="shared" si="30"/>
        <v>10000</v>
      </c>
    </row>
    <row r="174" spans="1:8" ht="47.25">
      <c r="A174" s="73">
        <f t="shared" si="21"/>
        <v>145</v>
      </c>
      <c r="B174" s="95" t="s">
        <v>226</v>
      </c>
      <c r="C174" s="135">
        <v>9010080000</v>
      </c>
      <c r="D174" s="130"/>
      <c r="E174" s="131"/>
      <c r="F174" s="254">
        <f t="shared" si="30"/>
        <v>10000</v>
      </c>
      <c r="G174" s="254">
        <f t="shared" si="30"/>
        <v>10000</v>
      </c>
      <c r="H174" s="254">
        <f t="shared" si="30"/>
        <v>10000</v>
      </c>
    </row>
    <row r="175" spans="1:8" ht="15.75">
      <c r="A175" s="73">
        <f t="shared" si="21"/>
        <v>146</v>
      </c>
      <c r="B175" s="93" t="s">
        <v>194</v>
      </c>
      <c r="C175" s="135">
        <v>9010080000</v>
      </c>
      <c r="D175" s="130">
        <v>800</v>
      </c>
      <c r="E175" s="131"/>
      <c r="F175" s="254">
        <f>F177</f>
        <v>10000</v>
      </c>
      <c r="G175" s="254">
        <f>G177</f>
        <v>10000</v>
      </c>
      <c r="H175" s="254">
        <f>H177</f>
        <v>10000</v>
      </c>
    </row>
    <row r="176" spans="1:8" ht="15.75">
      <c r="A176" s="73">
        <f t="shared" si="21"/>
        <v>147</v>
      </c>
      <c r="B176" s="104" t="s">
        <v>227</v>
      </c>
      <c r="C176" s="135">
        <v>9010080000</v>
      </c>
      <c r="D176" s="130">
        <v>870</v>
      </c>
      <c r="E176" s="133"/>
      <c r="F176" s="254">
        <f aca="true" t="shared" si="31" ref="F176:H177">F177</f>
        <v>10000</v>
      </c>
      <c r="G176" s="254">
        <f t="shared" si="31"/>
        <v>10000</v>
      </c>
      <c r="H176" s="254">
        <f t="shared" si="31"/>
        <v>10000</v>
      </c>
    </row>
    <row r="177" spans="1:8" ht="15.75">
      <c r="A177" s="73">
        <f t="shared" si="21"/>
        <v>148</v>
      </c>
      <c r="B177" s="91" t="s">
        <v>116</v>
      </c>
      <c r="C177" s="135">
        <v>9010080000</v>
      </c>
      <c r="D177" s="130">
        <v>870</v>
      </c>
      <c r="E177" s="133" t="s">
        <v>117</v>
      </c>
      <c r="F177" s="254">
        <f t="shared" si="31"/>
        <v>10000</v>
      </c>
      <c r="G177" s="254">
        <f t="shared" si="31"/>
        <v>10000</v>
      </c>
      <c r="H177" s="254">
        <f t="shared" si="31"/>
        <v>10000</v>
      </c>
    </row>
    <row r="178" spans="1:8" ht="15.75">
      <c r="A178" s="73">
        <f t="shared" si="21"/>
        <v>149</v>
      </c>
      <c r="B178" s="91" t="s">
        <v>126</v>
      </c>
      <c r="C178" s="135">
        <v>9010080000</v>
      </c>
      <c r="D178" s="130">
        <v>870</v>
      </c>
      <c r="E178" s="133" t="s">
        <v>127</v>
      </c>
      <c r="F178" s="254">
        <f>пр№4!G83</f>
        <v>10000</v>
      </c>
      <c r="G178" s="254">
        <f>пр№4!H83</f>
        <v>10000</v>
      </c>
      <c r="H178" s="254">
        <f>пр№4!I83</f>
        <v>10000</v>
      </c>
    </row>
    <row r="179" spans="1:8" ht="47.25">
      <c r="A179" s="73">
        <f t="shared" si="21"/>
        <v>150</v>
      </c>
      <c r="B179" s="102" t="s">
        <v>221</v>
      </c>
      <c r="C179" s="103" t="s">
        <v>327</v>
      </c>
      <c r="D179" s="103"/>
      <c r="E179" s="103"/>
      <c r="F179" s="264">
        <f aca="true" t="shared" si="32" ref="F179:H183">F180</f>
        <v>100000</v>
      </c>
      <c r="G179" s="264">
        <f t="shared" si="32"/>
        <v>100000</v>
      </c>
      <c r="H179" s="264">
        <f t="shared" si="32"/>
        <v>100000</v>
      </c>
    </row>
    <row r="180" spans="1:8" ht="47.25">
      <c r="A180" s="73">
        <f t="shared" si="21"/>
        <v>151</v>
      </c>
      <c r="B180" s="102" t="s">
        <v>221</v>
      </c>
      <c r="C180" s="103" t="s">
        <v>222</v>
      </c>
      <c r="D180" s="103"/>
      <c r="E180" s="103"/>
      <c r="F180" s="264">
        <f t="shared" si="32"/>
        <v>100000</v>
      </c>
      <c r="G180" s="264">
        <f t="shared" si="32"/>
        <v>100000</v>
      </c>
      <c r="H180" s="264">
        <f t="shared" si="32"/>
        <v>100000</v>
      </c>
    </row>
    <row r="181" spans="1:8" ht="31.5">
      <c r="A181" s="73">
        <f t="shared" si="21"/>
        <v>152</v>
      </c>
      <c r="B181" s="102" t="s">
        <v>223</v>
      </c>
      <c r="C181" s="103" t="s">
        <v>222</v>
      </c>
      <c r="D181" s="103" t="s">
        <v>195</v>
      </c>
      <c r="E181" s="103"/>
      <c r="F181" s="264">
        <f>F183</f>
        <v>100000</v>
      </c>
      <c r="G181" s="264">
        <f>G183</f>
        <v>100000</v>
      </c>
      <c r="H181" s="264">
        <f>H183</f>
        <v>100000</v>
      </c>
    </row>
    <row r="182" spans="1:8" ht="15.75">
      <c r="A182" s="73">
        <f t="shared" si="21"/>
        <v>153</v>
      </c>
      <c r="B182" s="102" t="s">
        <v>224</v>
      </c>
      <c r="C182" s="103" t="s">
        <v>222</v>
      </c>
      <c r="D182" s="103" t="s">
        <v>225</v>
      </c>
      <c r="E182" s="103"/>
      <c r="F182" s="264">
        <f t="shared" si="32"/>
        <v>100000</v>
      </c>
      <c r="G182" s="264">
        <f t="shared" si="32"/>
        <v>100000</v>
      </c>
      <c r="H182" s="264">
        <f t="shared" si="32"/>
        <v>100000</v>
      </c>
    </row>
    <row r="183" spans="1:8" ht="15.75">
      <c r="A183" s="73">
        <f t="shared" si="21"/>
        <v>154</v>
      </c>
      <c r="B183" s="91" t="s">
        <v>116</v>
      </c>
      <c r="C183" s="103" t="s">
        <v>222</v>
      </c>
      <c r="D183" s="103" t="s">
        <v>225</v>
      </c>
      <c r="E183" s="103" t="s">
        <v>117</v>
      </c>
      <c r="F183" s="264">
        <f t="shared" si="32"/>
        <v>100000</v>
      </c>
      <c r="G183" s="264">
        <f t="shared" si="32"/>
        <v>100000</v>
      </c>
      <c r="H183" s="264">
        <f t="shared" si="32"/>
        <v>100000</v>
      </c>
    </row>
    <row r="184" spans="1:8" ht="31.5">
      <c r="A184" s="73">
        <f t="shared" si="21"/>
        <v>155</v>
      </c>
      <c r="B184" s="102" t="s">
        <v>220</v>
      </c>
      <c r="C184" s="103" t="s">
        <v>222</v>
      </c>
      <c r="D184" s="103" t="s">
        <v>225</v>
      </c>
      <c r="E184" s="103" t="s">
        <v>125</v>
      </c>
      <c r="F184" s="264">
        <f>пр№4!G77</f>
        <v>100000</v>
      </c>
      <c r="G184" s="264">
        <f>пр№4!H77</f>
        <v>100000</v>
      </c>
      <c r="H184" s="264">
        <f>пр№4!I77</f>
        <v>100000</v>
      </c>
    </row>
    <row r="185" spans="1:8" ht="31.5">
      <c r="A185" s="73">
        <f>A184+1</f>
        <v>156</v>
      </c>
      <c r="B185" s="95" t="s">
        <v>329</v>
      </c>
      <c r="C185" s="130">
        <v>9090000000</v>
      </c>
      <c r="D185" s="130" t="s">
        <v>166</v>
      </c>
      <c r="E185" s="131"/>
      <c r="F185" s="254">
        <f>F200+F205+F210+F215+F186</f>
        <v>783058</v>
      </c>
      <c r="G185" s="254">
        <f>G200+G205+G210+G215+G186</f>
        <v>767058</v>
      </c>
      <c r="H185" s="254">
        <f>H200+H205+H210+H215+H186</f>
        <v>767058</v>
      </c>
    </row>
    <row r="186" spans="1:8" ht="31.5">
      <c r="A186" s="73">
        <f>A185+1</f>
        <v>157</v>
      </c>
      <c r="B186" s="95" t="s">
        <v>211</v>
      </c>
      <c r="C186" s="135">
        <v>9090080000</v>
      </c>
      <c r="D186" s="130"/>
      <c r="E186" s="131"/>
      <c r="F186" s="254">
        <f>F187+F191</f>
        <v>24000</v>
      </c>
      <c r="G186" s="254">
        <f aca="true" t="shared" si="33" ref="F186:H194">G187</f>
        <v>24000</v>
      </c>
      <c r="H186" s="254">
        <f t="shared" si="33"/>
        <v>24000</v>
      </c>
    </row>
    <row r="187" spans="1:8" ht="31.5">
      <c r="A187" s="73">
        <f>A186+1</f>
        <v>158</v>
      </c>
      <c r="B187" s="93" t="s">
        <v>247</v>
      </c>
      <c r="C187" s="135">
        <v>9090080000</v>
      </c>
      <c r="D187" s="130" t="s">
        <v>248</v>
      </c>
      <c r="E187" s="131"/>
      <c r="F187" s="254">
        <f t="shared" si="33"/>
        <v>24000</v>
      </c>
      <c r="G187" s="254">
        <f t="shared" si="33"/>
        <v>24000</v>
      </c>
      <c r="H187" s="254">
        <f t="shared" si="33"/>
        <v>24000</v>
      </c>
    </row>
    <row r="188" spans="1:8" ht="47.25">
      <c r="A188" s="73">
        <f t="shared" si="21"/>
        <v>159</v>
      </c>
      <c r="B188" s="104" t="s">
        <v>249</v>
      </c>
      <c r="C188" s="135">
        <v>9090080000</v>
      </c>
      <c r="D188" s="130">
        <v>310</v>
      </c>
      <c r="E188" s="131"/>
      <c r="F188" s="254">
        <f t="shared" si="33"/>
        <v>24000</v>
      </c>
      <c r="G188" s="254">
        <f t="shared" si="33"/>
        <v>24000</v>
      </c>
      <c r="H188" s="254">
        <f t="shared" si="33"/>
        <v>24000</v>
      </c>
    </row>
    <row r="189" spans="1:8" ht="15.75">
      <c r="A189" s="73">
        <f t="shared" si="21"/>
        <v>160</v>
      </c>
      <c r="B189" s="132" t="s">
        <v>156</v>
      </c>
      <c r="C189" s="135">
        <v>9090080000</v>
      </c>
      <c r="D189" s="130">
        <v>310</v>
      </c>
      <c r="E189" s="131" t="s">
        <v>157</v>
      </c>
      <c r="F189" s="254">
        <f t="shared" si="33"/>
        <v>24000</v>
      </c>
      <c r="G189" s="254">
        <f t="shared" si="33"/>
        <v>24000</v>
      </c>
      <c r="H189" s="254">
        <f t="shared" si="33"/>
        <v>24000</v>
      </c>
    </row>
    <row r="190" spans="1:8" ht="15.75">
      <c r="A190" s="73">
        <f t="shared" si="21"/>
        <v>161</v>
      </c>
      <c r="B190" s="91" t="s">
        <v>158</v>
      </c>
      <c r="C190" s="135">
        <v>9090080000</v>
      </c>
      <c r="D190" s="130">
        <v>310</v>
      </c>
      <c r="E190" s="131" t="s">
        <v>159</v>
      </c>
      <c r="F190" s="254">
        <f>пр№4!G170</f>
        <v>24000</v>
      </c>
      <c r="G190" s="254">
        <f>пр№4!H170</f>
        <v>24000</v>
      </c>
      <c r="H190" s="254">
        <f>пр№4!I170</f>
        <v>24000</v>
      </c>
    </row>
    <row r="191" spans="1:8" ht="47.25">
      <c r="A191" s="73"/>
      <c r="B191" s="93" t="s">
        <v>344</v>
      </c>
      <c r="C191" s="135">
        <v>9090080010</v>
      </c>
      <c r="D191" s="130"/>
      <c r="E191" s="131"/>
      <c r="F191" s="254">
        <f>F192+F196</f>
        <v>0</v>
      </c>
      <c r="G191" s="254"/>
      <c r="H191" s="254"/>
    </row>
    <row r="192" spans="1:8" ht="31.5">
      <c r="A192" s="73">
        <f>A190+1</f>
        <v>162</v>
      </c>
      <c r="B192" s="93" t="s">
        <v>231</v>
      </c>
      <c r="C192" s="135">
        <v>9090080010</v>
      </c>
      <c r="D192" s="130">
        <v>200</v>
      </c>
      <c r="E192" s="131"/>
      <c r="F192" s="254">
        <f t="shared" si="33"/>
        <v>0</v>
      </c>
      <c r="G192" s="254">
        <f t="shared" si="33"/>
        <v>456221</v>
      </c>
      <c r="H192" s="254">
        <f t="shared" si="33"/>
        <v>456221</v>
      </c>
    </row>
    <row r="193" spans="1:8" ht="31.5">
      <c r="A193" s="73">
        <f t="shared" si="21"/>
        <v>163</v>
      </c>
      <c r="B193" s="93" t="s">
        <v>193</v>
      </c>
      <c r="C193" s="135">
        <v>9090080010</v>
      </c>
      <c r="D193" s="130">
        <v>240</v>
      </c>
      <c r="E193" s="131"/>
      <c r="F193" s="254">
        <f t="shared" si="33"/>
        <v>0</v>
      </c>
      <c r="G193" s="254">
        <f t="shared" si="33"/>
        <v>456221</v>
      </c>
      <c r="H193" s="254">
        <f t="shared" si="33"/>
        <v>456221</v>
      </c>
    </row>
    <row r="194" spans="1:8" ht="15.75">
      <c r="A194" s="73">
        <f t="shared" si="21"/>
        <v>164</v>
      </c>
      <c r="B194" s="91" t="s">
        <v>146</v>
      </c>
      <c r="C194" s="135">
        <v>9090080010</v>
      </c>
      <c r="D194" s="130">
        <v>240</v>
      </c>
      <c r="E194" s="133" t="s">
        <v>147</v>
      </c>
      <c r="F194" s="254">
        <f>пр№4!G137</f>
        <v>0</v>
      </c>
      <c r="G194" s="254">
        <f t="shared" si="33"/>
        <v>456221</v>
      </c>
      <c r="H194" s="254">
        <f t="shared" si="33"/>
        <v>456221</v>
      </c>
    </row>
    <row r="195" spans="1:8" ht="15.75">
      <c r="A195" s="73">
        <f t="shared" si="21"/>
        <v>165</v>
      </c>
      <c r="B195" s="79" t="s">
        <v>144</v>
      </c>
      <c r="C195" s="135">
        <v>9090080010</v>
      </c>
      <c r="D195" s="130">
        <v>240</v>
      </c>
      <c r="E195" s="133" t="s">
        <v>145</v>
      </c>
      <c r="F195" s="254">
        <f>F194</f>
        <v>0</v>
      </c>
      <c r="G195" s="254">
        <f>пр№4!H174</f>
        <v>456221</v>
      </c>
      <c r="H195" s="254">
        <f>пр№4!I174</f>
        <v>456221</v>
      </c>
    </row>
    <row r="196" spans="1:8" ht="15.75">
      <c r="A196" s="73">
        <f>A195+1</f>
        <v>166</v>
      </c>
      <c r="B196" s="93" t="s">
        <v>345</v>
      </c>
      <c r="C196" s="135">
        <v>9090080010</v>
      </c>
      <c r="D196" s="130">
        <v>800</v>
      </c>
      <c r="E196" s="131"/>
      <c r="F196" s="254">
        <f aca="true" t="shared" si="34" ref="F196:H198">F197</f>
        <v>0</v>
      </c>
      <c r="G196" s="254">
        <f t="shared" si="34"/>
        <v>0</v>
      </c>
      <c r="H196" s="254">
        <f t="shared" si="34"/>
        <v>0</v>
      </c>
    </row>
    <row r="197" spans="1:8" ht="31.5">
      <c r="A197" s="73">
        <f t="shared" si="21"/>
        <v>167</v>
      </c>
      <c r="B197" s="102" t="s">
        <v>223</v>
      </c>
      <c r="C197" s="135">
        <v>9090080010</v>
      </c>
      <c r="D197" s="130">
        <v>800</v>
      </c>
      <c r="E197" s="131"/>
      <c r="F197" s="254">
        <f t="shared" si="34"/>
        <v>0</v>
      </c>
      <c r="G197" s="254">
        <f t="shared" si="34"/>
        <v>0</v>
      </c>
      <c r="H197" s="254">
        <f t="shared" si="34"/>
        <v>0</v>
      </c>
    </row>
    <row r="198" spans="1:8" ht="15.75">
      <c r="A198" s="73">
        <f t="shared" si="21"/>
        <v>168</v>
      </c>
      <c r="B198" s="91" t="s">
        <v>146</v>
      </c>
      <c r="C198" s="135">
        <v>9090080010</v>
      </c>
      <c r="D198" s="130">
        <v>830</v>
      </c>
      <c r="E198" s="133" t="s">
        <v>147</v>
      </c>
      <c r="F198" s="254">
        <f>пр№4!G139</f>
        <v>0</v>
      </c>
      <c r="G198" s="254">
        <f t="shared" si="34"/>
        <v>0</v>
      </c>
      <c r="H198" s="254">
        <f t="shared" si="34"/>
        <v>0</v>
      </c>
    </row>
    <row r="199" spans="1:8" ht="15.75">
      <c r="A199" s="73">
        <f t="shared" si="21"/>
        <v>169</v>
      </c>
      <c r="B199" s="79" t="s">
        <v>144</v>
      </c>
      <c r="C199" s="135">
        <v>9090080010</v>
      </c>
      <c r="D199" s="130">
        <v>830</v>
      </c>
      <c r="E199" s="133" t="s">
        <v>145</v>
      </c>
      <c r="F199" s="254">
        <f>F198</f>
        <v>0</v>
      </c>
      <c r="G199" s="254">
        <f>пр№4!H179</f>
        <v>0</v>
      </c>
      <c r="H199" s="254">
        <f>пр№4!I179</f>
        <v>0</v>
      </c>
    </row>
    <row r="200" spans="1:8" ht="267.75">
      <c r="A200" s="73">
        <f>A190+1</f>
        <v>162</v>
      </c>
      <c r="B200" s="151" t="s">
        <v>260</v>
      </c>
      <c r="C200" s="135" t="s">
        <v>214</v>
      </c>
      <c r="D200" s="130"/>
      <c r="E200" s="131"/>
      <c r="F200" s="254">
        <f aca="true" t="shared" si="35" ref="F200:H202">F201</f>
        <v>3247</v>
      </c>
      <c r="G200" s="254">
        <f t="shared" si="35"/>
        <v>3247</v>
      </c>
      <c r="H200" s="254">
        <f t="shared" si="35"/>
        <v>3247</v>
      </c>
    </row>
    <row r="201" spans="1:8" ht="15.75">
      <c r="A201" s="73">
        <f t="shared" si="21"/>
        <v>163</v>
      </c>
      <c r="B201" s="132" t="s">
        <v>261</v>
      </c>
      <c r="C201" s="135" t="s">
        <v>214</v>
      </c>
      <c r="D201" s="130">
        <v>500</v>
      </c>
      <c r="E201" s="131"/>
      <c r="F201" s="254">
        <f t="shared" si="35"/>
        <v>3247</v>
      </c>
      <c r="G201" s="254">
        <f t="shared" si="35"/>
        <v>3247</v>
      </c>
      <c r="H201" s="254">
        <f t="shared" si="35"/>
        <v>3247</v>
      </c>
    </row>
    <row r="202" spans="1:8" ht="15.75">
      <c r="A202" s="73">
        <f t="shared" si="21"/>
        <v>164</v>
      </c>
      <c r="B202" s="132" t="s">
        <v>72</v>
      </c>
      <c r="C202" s="135" t="s">
        <v>214</v>
      </c>
      <c r="D202" s="130">
        <v>540</v>
      </c>
      <c r="E202" s="131"/>
      <c r="F202" s="254">
        <f>F203</f>
        <v>3247</v>
      </c>
      <c r="G202" s="254">
        <f t="shared" si="35"/>
        <v>3247</v>
      </c>
      <c r="H202" s="254">
        <f t="shared" si="35"/>
        <v>3247</v>
      </c>
    </row>
    <row r="203" spans="1:8" ht="15.75">
      <c r="A203" s="73">
        <f t="shared" si="21"/>
        <v>165</v>
      </c>
      <c r="B203" s="91" t="s">
        <v>116</v>
      </c>
      <c r="C203" s="135" t="s">
        <v>214</v>
      </c>
      <c r="D203" s="130">
        <v>540</v>
      </c>
      <c r="E203" s="131" t="s">
        <v>117</v>
      </c>
      <c r="F203" s="254">
        <f>F204</f>
        <v>3247</v>
      </c>
      <c r="G203" s="254">
        <f>G204</f>
        <v>3247</v>
      </c>
      <c r="H203" s="254">
        <f>H204</f>
        <v>3247</v>
      </c>
    </row>
    <row r="204" spans="1:8" ht="63">
      <c r="A204" s="73">
        <f t="shared" si="21"/>
        <v>166</v>
      </c>
      <c r="B204" s="91" t="s">
        <v>122</v>
      </c>
      <c r="C204" s="135" t="s">
        <v>214</v>
      </c>
      <c r="D204" s="130">
        <v>540</v>
      </c>
      <c r="E204" s="131" t="s">
        <v>123</v>
      </c>
      <c r="F204" s="254">
        <f>пр№4!G65</f>
        <v>3247</v>
      </c>
      <c r="G204" s="254">
        <f>пр№4!H65</f>
        <v>3247</v>
      </c>
      <c r="H204" s="254">
        <f>пр№4!I65</f>
        <v>3247</v>
      </c>
    </row>
    <row r="205" spans="1:8" ht="78.75">
      <c r="A205" s="73" t="e">
        <f>#REF!+1</f>
        <v>#REF!</v>
      </c>
      <c r="B205" s="82" t="s">
        <v>216</v>
      </c>
      <c r="C205" s="135" t="s">
        <v>217</v>
      </c>
      <c r="D205" s="130"/>
      <c r="E205" s="131"/>
      <c r="F205" s="254">
        <f>F206</f>
        <v>739039</v>
      </c>
      <c r="G205" s="254">
        <f aca="true" t="shared" si="36" ref="G205:H213">G206</f>
        <v>739039</v>
      </c>
      <c r="H205" s="254">
        <f t="shared" si="36"/>
        <v>739039</v>
      </c>
    </row>
    <row r="206" spans="1:8" ht="15.75">
      <c r="A206" s="73" t="e">
        <f aca="true" t="shared" si="37" ref="A206:A221">A205+1</f>
        <v>#REF!</v>
      </c>
      <c r="B206" s="132" t="s">
        <v>261</v>
      </c>
      <c r="C206" s="135" t="s">
        <v>217</v>
      </c>
      <c r="D206" s="130">
        <v>500</v>
      </c>
      <c r="E206" s="131"/>
      <c r="F206" s="254">
        <f>F207</f>
        <v>739039</v>
      </c>
      <c r="G206" s="254">
        <f t="shared" si="36"/>
        <v>739039</v>
      </c>
      <c r="H206" s="254">
        <f t="shared" si="36"/>
        <v>739039</v>
      </c>
    </row>
    <row r="207" spans="1:8" ht="15.75">
      <c r="A207" s="73" t="e">
        <f t="shared" si="37"/>
        <v>#REF!</v>
      </c>
      <c r="B207" s="132" t="s">
        <v>72</v>
      </c>
      <c r="C207" s="135" t="s">
        <v>217</v>
      </c>
      <c r="D207" s="130">
        <v>540</v>
      </c>
      <c r="E207" s="131"/>
      <c r="F207" s="254">
        <f>F208</f>
        <v>739039</v>
      </c>
      <c r="G207" s="254">
        <f t="shared" si="36"/>
        <v>739039</v>
      </c>
      <c r="H207" s="254">
        <f t="shared" si="36"/>
        <v>739039</v>
      </c>
    </row>
    <row r="208" spans="1:8" ht="15.75">
      <c r="A208" s="73" t="e">
        <f t="shared" si="37"/>
        <v>#REF!</v>
      </c>
      <c r="B208" s="91" t="s">
        <v>116</v>
      </c>
      <c r="C208" s="135" t="s">
        <v>217</v>
      </c>
      <c r="D208" s="130">
        <v>540</v>
      </c>
      <c r="E208" s="131" t="s">
        <v>117</v>
      </c>
      <c r="F208" s="254">
        <f>F209</f>
        <v>739039</v>
      </c>
      <c r="G208" s="254">
        <f t="shared" si="36"/>
        <v>739039</v>
      </c>
      <c r="H208" s="254">
        <f t="shared" si="36"/>
        <v>739039</v>
      </c>
    </row>
    <row r="209" spans="1:8" ht="47.25">
      <c r="A209" s="73" t="e">
        <f t="shared" si="37"/>
        <v>#REF!</v>
      </c>
      <c r="B209" s="91" t="s">
        <v>262</v>
      </c>
      <c r="C209" s="135" t="s">
        <v>217</v>
      </c>
      <c r="D209" s="130">
        <v>540</v>
      </c>
      <c r="E209" s="133" t="s">
        <v>123</v>
      </c>
      <c r="F209" s="254">
        <f>пр№4!G68</f>
        <v>739039</v>
      </c>
      <c r="G209" s="254">
        <f>пр№4!H68</f>
        <v>739039</v>
      </c>
      <c r="H209" s="254">
        <f>пр№4!I68</f>
        <v>739039</v>
      </c>
    </row>
    <row r="210" spans="1:8" ht="94.5">
      <c r="A210" s="73" t="e">
        <f t="shared" si="37"/>
        <v>#REF!</v>
      </c>
      <c r="B210" s="82" t="s">
        <v>218</v>
      </c>
      <c r="C210" s="135" t="s">
        <v>219</v>
      </c>
      <c r="D210" s="130"/>
      <c r="E210" s="131"/>
      <c r="F210" s="254">
        <f>F211</f>
        <v>772</v>
      </c>
      <c r="G210" s="254">
        <f t="shared" si="36"/>
        <v>772</v>
      </c>
      <c r="H210" s="254">
        <f t="shared" si="36"/>
        <v>772</v>
      </c>
    </row>
    <row r="211" spans="1:8" ht="15.75">
      <c r="A211" s="73" t="e">
        <f t="shared" si="37"/>
        <v>#REF!</v>
      </c>
      <c r="B211" s="132" t="s">
        <v>261</v>
      </c>
      <c r="C211" s="135" t="s">
        <v>219</v>
      </c>
      <c r="D211" s="130">
        <v>500</v>
      </c>
      <c r="E211" s="131"/>
      <c r="F211" s="254">
        <f>F212</f>
        <v>772</v>
      </c>
      <c r="G211" s="254">
        <f t="shared" si="36"/>
        <v>772</v>
      </c>
      <c r="H211" s="254">
        <f t="shared" si="36"/>
        <v>772</v>
      </c>
    </row>
    <row r="212" spans="1:8" ht="15.75">
      <c r="A212" s="73" t="e">
        <f t="shared" si="37"/>
        <v>#REF!</v>
      </c>
      <c r="B212" s="132" t="s">
        <v>72</v>
      </c>
      <c r="C212" s="135" t="s">
        <v>219</v>
      </c>
      <c r="D212" s="130">
        <v>540</v>
      </c>
      <c r="E212" s="131"/>
      <c r="F212" s="254">
        <f>F213</f>
        <v>772</v>
      </c>
      <c r="G212" s="254">
        <f t="shared" si="36"/>
        <v>772</v>
      </c>
      <c r="H212" s="254">
        <f t="shared" si="36"/>
        <v>772</v>
      </c>
    </row>
    <row r="213" spans="1:8" ht="15.75">
      <c r="A213" s="73" t="e">
        <f t="shared" si="37"/>
        <v>#REF!</v>
      </c>
      <c r="B213" s="91" t="s">
        <v>116</v>
      </c>
      <c r="C213" s="135" t="s">
        <v>219</v>
      </c>
      <c r="D213" s="130">
        <v>540</v>
      </c>
      <c r="E213" s="131" t="s">
        <v>117</v>
      </c>
      <c r="F213" s="254">
        <f>F214</f>
        <v>772</v>
      </c>
      <c r="G213" s="254">
        <f t="shared" si="36"/>
        <v>772</v>
      </c>
      <c r="H213" s="254">
        <f t="shared" si="36"/>
        <v>772</v>
      </c>
    </row>
    <row r="214" spans="1:8" ht="47.25">
      <c r="A214" s="73" t="e">
        <f t="shared" si="37"/>
        <v>#REF!</v>
      </c>
      <c r="B214" s="91" t="s">
        <v>262</v>
      </c>
      <c r="C214" s="135" t="s">
        <v>219</v>
      </c>
      <c r="D214" s="130">
        <v>540</v>
      </c>
      <c r="E214" s="133" t="s">
        <v>123</v>
      </c>
      <c r="F214" s="254">
        <f>пр№4!G71</f>
        <v>772</v>
      </c>
      <c r="G214" s="254">
        <f>пр№4!H71</f>
        <v>772</v>
      </c>
      <c r="H214" s="254">
        <f>пр№4!I71</f>
        <v>772</v>
      </c>
    </row>
    <row r="215" spans="1:8" ht="63">
      <c r="A215" s="73" t="e">
        <f t="shared" si="37"/>
        <v>#REF!</v>
      </c>
      <c r="B215" s="91" t="s">
        <v>239</v>
      </c>
      <c r="C215" s="135" t="s">
        <v>240</v>
      </c>
      <c r="D215" s="130"/>
      <c r="E215" s="131"/>
      <c r="F215" s="254">
        <f>F216</f>
        <v>16000</v>
      </c>
      <c r="G215" s="254">
        <f aca="true" t="shared" si="38" ref="F215:H217">G216</f>
        <v>0</v>
      </c>
      <c r="H215" s="254">
        <f t="shared" si="38"/>
        <v>0</v>
      </c>
    </row>
    <row r="216" spans="1:8" ht="31.5">
      <c r="A216" s="73" t="e">
        <f t="shared" si="37"/>
        <v>#REF!</v>
      </c>
      <c r="B216" s="93" t="s">
        <v>231</v>
      </c>
      <c r="C216" s="135" t="s">
        <v>240</v>
      </c>
      <c r="D216" s="130">
        <v>200</v>
      </c>
      <c r="E216" s="131"/>
      <c r="F216" s="254">
        <f t="shared" si="38"/>
        <v>16000</v>
      </c>
      <c r="G216" s="254">
        <f t="shared" si="38"/>
        <v>0</v>
      </c>
      <c r="H216" s="254">
        <f t="shared" si="38"/>
        <v>0</v>
      </c>
    </row>
    <row r="217" spans="1:8" ht="31.5">
      <c r="A217" s="73" t="e">
        <f t="shared" si="37"/>
        <v>#REF!</v>
      </c>
      <c r="B217" s="93" t="s">
        <v>193</v>
      </c>
      <c r="C217" s="135" t="s">
        <v>240</v>
      </c>
      <c r="D217" s="130">
        <v>240</v>
      </c>
      <c r="E217" s="131"/>
      <c r="F217" s="254">
        <f>F218</f>
        <v>16000</v>
      </c>
      <c r="G217" s="254">
        <f t="shared" si="38"/>
        <v>0</v>
      </c>
      <c r="H217" s="254">
        <f t="shared" si="38"/>
        <v>0</v>
      </c>
    </row>
    <row r="218" spans="1:8" ht="15.75">
      <c r="A218" s="73" t="e">
        <f t="shared" si="37"/>
        <v>#REF!</v>
      </c>
      <c r="B218" s="91" t="s">
        <v>144</v>
      </c>
      <c r="C218" s="135" t="s">
        <v>240</v>
      </c>
      <c r="D218" s="130">
        <v>240</v>
      </c>
      <c r="E218" s="131" t="s">
        <v>145</v>
      </c>
      <c r="F218" s="254">
        <f>F219</f>
        <v>16000</v>
      </c>
      <c r="G218" s="254">
        <f>G219</f>
        <v>0</v>
      </c>
      <c r="H218" s="254">
        <f>H219</f>
        <v>0</v>
      </c>
    </row>
    <row r="219" spans="1:8" ht="15.75">
      <c r="A219" s="73" t="e">
        <f t="shared" si="37"/>
        <v>#REF!</v>
      </c>
      <c r="B219" s="91" t="s">
        <v>148</v>
      </c>
      <c r="C219" s="135" t="s">
        <v>240</v>
      </c>
      <c r="D219" s="130">
        <v>240</v>
      </c>
      <c r="E219" s="131" t="s">
        <v>149</v>
      </c>
      <c r="F219" s="254">
        <f>пр№4!G145</f>
        <v>16000</v>
      </c>
      <c r="G219" s="254">
        <f>пр№4!H145</f>
        <v>0</v>
      </c>
      <c r="H219" s="254">
        <f>пр№4!I145</f>
        <v>0</v>
      </c>
    </row>
    <row r="220" spans="1:8" ht="15.75">
      <c r="A220" s="73" t="e">
        <f t="shared" si="37"/>
        <v>#REF!</v>
      </c>
      <c r="B220" s="152" t="s">
        <v>255</v>
      </c>
      <c r="C220" s="130"/>
      <c r="D220" s="130"/>
      <c r="E220" s="131"/>
      <c r="F220" s="254">
        <f>пр№4!G184</f>
        <v>0</v>
      </c>
      <c r="G220" s="254">
        <f>пр№4!H184</f>
        <v>152000</v>
      </c>
      <c r="H220" s="254">
        <f>пр№4!I184</f>
        <v>305000</v>
      </c>
    </row>
    <row r="221" spans="1:8" ht="15.75">
      <c r="A221" s="73" t="e">
        <f t="shared" si="37"/>
        <v>#REF!</v>
      </c>
      <c r="B221" s="153" t="s">
        <v>75</v>
      </c>
      <c r="C221" s="128" t="s">
        <v>166</v>
      </c>
      <c r="D221" s="128" t="s">
        <v>166</v>
      </c>
      <c r="E221" s="129" t="s">
        <v>166</v>
      </c>
      <c r="F221" s="253">
        <f>F172+F96+F18</f>
        <v>7814602</v>
      </c>
      <c r="G221" s="253">
        <f>G172+G96+G18+G220</f>
        <v>6146410</v>
      </c>
      <c r="H221" s="253">
        <f>H172+H96+H18+H220</f>
        <v>6081700</v>
      </c>
    </row>
  </sheetData>
  <sheetProtection/>
  <mergeCells count="9">
    <mergeCell ref="D1:H4"/>
    <mergeCell ref="F9:H9"/>
    <mergeCell ref="C10:H10"/>
    <mergeCell ref="C11:H11"/>
    <mergeCell ref="B13:H13"/>
    <mergeCell ref="B14:H14"/>
    <mergeCell ref="F5:H5"/>
    <mergeCell ref="C6:H6"/>
    <mergeCell ref="C7:H7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5"/>
  <sheetViews>
    <sheetView view="pageBreakPreview" zoomScale="86" zoomScaleSheetLayoutView="86" zoomScalePageLayoutView="0" workbookViewId="0" topLeftCell="A13">
      <selection activeCell="E13" sqref="E13"/>
    </sheetView>
  </sheetViews>
  <sheetFormatPr defaultColWidth="9.00390625" defaultRowHeight="21" customHeight="1"/>
  <cols>
    <col min="1" max="1" width="9.625" style="154" bestFit="1" customWidth="1"/>
    <col min="2" max="2" width="45.25390625" style="154" customWidth="1"/>
    <col min="3" max="3" width="14.00390625" style="156" customWidth="1"/>
    <col min="4" max="5" width="12.375" style="154" customWidth="1"/>
    <col min="6" max="16384" width="9.125" style="154" customWidth="1"/>
  </cols>
  <sheetData>
    <row r="1" spans="2:5" ht="21" customHeight="1">
      <c r="B1" s="315" t="s">
        <v>365</v>
      </c>
      <c r="C1" s="315"/>
      <c r="D1" s="315"/>
      <c r="E1" s="315"/>
    </row>
    <row r="2" spans="2:5" ht="21" customHeight="1">
      <c r="B2" s="155"/>
      <c r="C2" s="315" t="s">
        <v>263</v>
      </c>
      <c r="D2" s="315"/>
      <c r="E2" s="315"/>
    </row>
    <row r="3" spans="2:5" ht="21" customHeight="1">
      <c r="B3" s="155"/>
      <c r="C3" s="315" t="s">
        <v>372</v>
      </c>
      <c r="D3" s="315"/>
      <c r="E3" s="315"/>
    </row>
    <row r="7" spans="2:9" ht="21" customHeight="1">
      <c r="B7" s="316" t="s">
        <v>264</v>
      </c>
      <c r="C7" s="316"/>
      <c r="D7" s="316"/>
      <c r="E7" s="316"/>
      <c r="G7" s="157"/>
      <c r="H7" s="158"/>
      <c r="I7" s="158"/>
    </row>
    <row r="8" spans="2:9" ht="21" customHeight="1">
      <c r="B8" s="316" t="s">
        <v>379</v>
      </c>
      <c r="C8" s="316"/>
      <c r="D8" s="316"/>
      <c r="E8" s="316"/>
      <c r="G8" s="157"/>
      <c r="H8" s="158"/>
      <c r="I8" s="158"/>
    </row>
    <row r="9" spans="2:9" ht="21" customHeight="1">
      <c r="B9" s="316"/>
      <c r="C9" s="316"/>
      <c r="D9" s="316"/>
      <c r="E9" s="316"/>
      <c r="G9" s="157"/>
      <c r="H9" s="158"/>
      <c r="I9" s="158"/>
    </row>
    <row r="10" spans="2:7" ht="21" customHeight="1">
      <c r="B10" s="159"/>
      <c r="C10" s="317" t="s">
        <v>265</v>
      </c>
      <c r="D10" s="317"/>
      <c r="E10" s="317"/>
      <c r="G10" s="157"/>
    </row>
    <row r="11" spans="1:7" ht="21" customHeight="1">
      <c r="A11" s="160" t="s">
        <v>113</v>
      </c>
      <c r="B11" s="161" t="s">
        <v>266</v>
      </c>
      <c r="C11" s="162" t="str">
        <f>пр№5!F16</f>
        <v>2023 год</v>
      </c>
      <c r="D11" s="162" t="str">
        <f>пр№5!G16</f>
        <v>2024 год</v>
      </c>
      <c r="E11" s="162" t="str">
        <f>пр№5!H16</f>
        <v>2025 год</v>
      </c>
      <c r="F11" s="163"/>
      <c r="G11" s="157"/>
    </row>
    <row r="12" spans="1:7" ht="34.5" customHeight="1">
      <c r="A12" s="164" t="s">
        <v>267</v>
      </c>
      <c r="B12" s="165" t="s">
        <v>268</v>
      </c>
      <c r="C12" s="166">
        <v>24000</v>
      </c>
      <c r="D12" s="167"/>
      <c r="E12" s="167"/>
      <c r="F12" s="163"/>
      <c r="G12" s="157"/>
    </row>
    <row r="13" spans="1:7" ht="36" customHeight="1">
      <c r="A13" s="168"/>
      <c r="B13" s="165" t="s">
        <v>158</v>
      </c>
      <c r="C13" s="166">
        <v>24000</v>
      </c>
      <c r="D13" s="167"/>
      <c r="E13" s="167"/>
      <c r="F13" s="163"/>
      <c r="G13" s="157"/>
    </row>
    <row r="14" spans="1:5" ht="174" customHeight="1">
      <c r="A14" s="169">
        <v>1</v>
      </c>
      <c r="B14" s="170" t="s">
        <v>269</v>
      </c>
      <c r="C14" s="171">
        <v>24000</v>
      </c>
      <c r="D14" s="172">
        <v>24000</v>
      </c>
      <c r="E14" s="172">
        <v>24000</v>
      </c>
    </row>
    <row r="15" spans="1:5" ht="101.25" customHeight="1">
      <c r="A15" s="173" t="s">
        <v>270</v>
      </c>
      <c r="B15" s="174" t="s">
        <v>271</v>
      </c>
      <c r="C15" s="171">
        <v>24000</v>
      </c>
      <c r="D15" s="172">
        <v>24000</v>
      </c>
      <c r="E15" s="172">
        <v>24000</v>
      </c>
    </row>
    <row r="16" spans="1:5" ht="21" customHeight="1">
      <c r="A16" s="164"/>
      <c r="B16" s="175" t="s">
        <v>272</v>
      </c>
      <c r="C16" s="176">
        <v>24000</v>
      </c>
      <c r="D16" s="177">
        <v>24000</v>
      </c>
      <c r="E16" s="177">
        <v>24000</v>
      </c>
    </row>
    <row r="17" spans="1:3" ht="21" customHeight="1">
      <c r="A17" s="178"/>
      <c r="B17" s="179"/>
      <c r="C17" s="180"/>
    </row>
    <row r="18" spans="1:3" ht="21" customHeight="1">
      <c r="A18" s="178"/>
      <c r="B18" s="318"/>
      <c r="C18" s="318"/>
    </row>
    <row r="19" spans="1:3" ht="21" customHeight="1">
      <c r="A19" s="178"/>
      <c r="B19" s="179"/>
      <c r="C19" s="180"/>
    </row>
    <row r="20" spans="1:3" ht="21" customHeight="1">
      <c r="A20" s="178"/>
      <c r="B20" s="318"/>
      <c r="C20" s="318"/>
    </row>
    <row r="21" spans="1:3" ht="21" customHeight="1">
      <c r="A21" s="178"/>
      <c r="B21" s="181"/>
      <c r="C21" s="180"/>
    </row>
    <row r="22" spans="1:3" ht="21" customHeight="1">
      <c r="A22" s="178"/>
      <c r="B22" s="181"/>
      <c r="C22" s="180"/>
    </row>
    <row r="23" spans="1:3" ht="21" customHeight="1">
      <c r="A23" s="178"/>
      <c r="B23" s="318"/>
      <c r="C23" s="318"/>
    </row>
    <row r="24" spans="1:3" ht="21" customHeight="1">
      <c r="A24" s="178"/>
      <c r="B24" s="181"/>
      <c r="C24" s="180"/>
    </row>
    <row r="25" spans="1:3" ht="21" customHeight="1">
      <c r="A25" s="178"/>
      <c r="B25" s="318"/>
      <c r="C25" s="318"/>
    </row>
    <row r="26" spans="1:3" ht="21" customHeight="1">
      <c r="A26" s="178"/>
      <c r="B26" s="181"/>
      <c r="C26" s="180"/>
    </row>
    <row r="27" spans="1:3" ht="21" customHeight="1">
      <c r="A27" s="178"/>
      <c r="B27" s="181"/>
      <c r="C27" s="180"/>
    </row>
    <row r="28" spans="1:3" ht="21" customHeight="1">
      <c r="A28" s="178"/>
      <c r="B28" s="318"/>
      <c r="C28" s="318"/>
    </row>
    <row r="29" spans="1:6" ht="21" customHeight="1">
      <c r="A29" s="178"/>
      <c r="B29" s="181"/>
      <c r="C29" s="180"/>
      <c r="F29" s="182"/>
    </row>
    <row r="30" spans="1:6" ht="21" customHeight="1">
      <c r="A30" s="178"/>
      <c r="B30" s="318"/>
      <c r="C30" s="318"/>
      <c r="F30" s="182"/>
    </row>
    <row r="31" spans="1:6" ht="21" customHeight="1">
      <c r="A31" s="178"/>
      <c r="B31" s="181"/>
      <c r="C31" s="180"/>
      <c r="F31" s="182"/>
    </row>
    <row r="32" spans="1:3" ht="21" customHeight="1">
      <c r="A32" s="178"/>
      <c r="B32" s="318"/>
      <c r="C32" s="318"/>
    </row>
    <row r="33" spans="1:3" ht="21" customHeight="1">
      <c r="A33" s="178"/>
      <c r="B33" s="181"/>
      <c r="C33" s="180"/>
    </row>
    <row r="34" spans="1:3" ht="21" customHeight="1">
      <c r="A34" s="178"/>
      <c r="B34" s="181"/>
      <c r="C34" s="180"/>
    </row>
    <row r="35" spans="1:3" ht="21" customHeight="1">
      <c r="A35" s="178"/>
      <c r="B35" s="181"/>
      <c r="C35" s="180"/>
    </row>
    <row r="36" spans="1:3" ht="21" customHeight="1">
      <c r="A36" s="178"/>
      <c r="B36" s="318"/>
      <c r="C36" s="318"/>
    </row>
    <row r="37" spans="1:3" ht="21" customHeight="1">
      <c r="A37" s="178"/>
      <c r="B37" s="179"/>
      <c r="C37" s="180"/>
    </row>
    <row r="38" spans="1:3" ht="21" customHeight="1">
      <c r="A38" s="178"/>
      <c r="B38" s="318"/>
      <c r="C38" s="318"/>
    </row>
    <row r="39" spans="1:3" ht="21" customHeight="1">
      <c r="A39" s="178"/>
      <c r="B39" s="181"/>
      <c r="C39" s="180"/>
    </row>
    <row r="40" spans="1:3" ht="21" customHeight="1">
      <c r="A40" s="178"/>
      <c r="B40" s="183"/>
      <c r="C40" s="180"/>
    </row>
    <row r="41" spans="1:3" ht="21" customHeight="1">
      <c r="A41" s="178"/>
      <c r="B41" s="183"/>
      <c r="C41" s="180"/>
    </row>
    <row r="42" spans="1:3" ht="21" customHeight="1">
      <c r="A42" s="178"/>
      <c r="B42" s="183"/>
      <c r="C42" s="180"/>
    </row>
    <row r="43" spans="1:3" ht="21" customHeight="1">
      <c r="A43" s="178"/>
      <c r="B43" s="318"/>
      <c r="C43" s="318"/>
    </row>
    <row r="44" spans="1:3" ht="21" customHeight="1">
      <c r="A44" s="178"/>
      <c r="B44" s="181"/>
      <c r="C44" s="180"/>
    </row>
    <row r="45" spans="1:3" ht="21" customHeight="1">
      <c r="A45" s="178"/>
      <c r="B45" s="184"/>
      <c r="C45" s="185"/>
    </row>
    <row r="46" spans="1:3" ht="21" customHeight="1">
      <c r="A46" s="178"/>
      <c r="B46" s="186"/>
      <c r="C46" s="187"/>
    </row>
    <row r="47" spans="1:3" ht="21" customHeight="1">
      <c r="A47" s="178"/>
      <c r="B47" s="186"/>
      <c r="C47" s="185"/>
    </row>
    <row r="48" spans="1:3" ht="21" customHeight="1">
      <c r="A48" s="178"/>
      <c r="B48" s="186"/>
      <c r="C48" s="187"/>
    </row>
    <row r="49" spans="1:3" ht="21" customHeight="1">
      <c r="A49" s="178"/>
      <c r="B49" s="186"/>
      <c r="C49" s="187"/>
    </row>
    <row r="50" spans="1:3" ht="21" customHeight="1">
      <c r="A50" s="178"/>
      <c r="B50" s="186"/>
      <c r="C50" s="187"/>
    </row>
    <row r="51" spans="1:3" ht="21" customHeight="1">
      <c r="A51" s="178"/>
      <c r="B51" s="186"/>
      <c r="C51" s="187"/>
    </row>
    <row r="52" spans="2:3" ht="21" customHeight="1">
      <c r="B52" s="70"/>
      <c r="C52" s="188"/>
    </row>
    <row r="53" spans="2:3" ht="21" customHeight="1">
      <c r="B53" s="70"/>
      <c r="C53" s="188"/>
    </row>
    <row r="54" spans="2:3" ht="21" customHeight="1">
      <c r="B54" s="70"/>
      <c r="C54" s="188"/>
    </row>
    <row r="55" spans="2:3" ht="21" customHeight="1">
      <c r="B55" s="70"/>
      <c r="C55" s="188"/>
    </row>
    <row r="56" spans="2:3" ht="21" customHeight="1">
      <c r="B56" s="70"/>
      <c r="C56" s="188"/>
    </row>
    <row r="57" spans="2:3" ht="21" customHeight="1">
      <c r="B57" s="70"/>
      <c r="C57" s="188"/>
    </row>
    <row r="58" spans="2:3" ht="21" customHeight="1">
      <c r="B58" s="70"/>
      <c r="C58" s="188"/>
    </row>
    <row r="59" spans="2:3" ht="21" customHeight="1">
      <c r="B59" s="70"/>
      <c r="C59" s="188"/>
    </row>
    <row r="60" spans="2:3" ht="21" customHeight="1">
      <c r="B60" s="70"/>
      <c r="C60" s="188"/>
    </row>
    <row r="61" spans="2:3" ht="21" customHeight="1">
      <c r="B61" s="70"/>
      <c r="C61" s="188"/>
    </row>
    <row r="62" spans="2:3" ht="21" customHeight="1">
      <c r="B62" s="70"/>
      <c r="C62" s="188"/>
    </row>
    <row r="63" spans="2:3" ht="21" customHeight="1">
      <c r="B63" s="70"/>
      <c r="C63" s="188"/>
    </row>
    <row r="64" spans="2:3" ht="21" customHeight="1">
      <c r="B64" s="70"/>
      <c r="C64" s="188"/>
    </row>
    <row r="65" spans="2:3" ht="21" customHeight="1">
      <c r="B65" s="70"/>
      <c r="C65" s="188"/>
    </row>
    <row r="66" spans="2:3" ht="21" customHeight="1">
      <c r="B66" s="70"/>
      <c r="C66" s="188"/>
    </row>
    <row r="67" spans="2:3" ht="21" customHeight="1">
      <c r="B67" s="70"/>
      <c r="C67" s="188"/>
    </row>
    <row r="68" spans="2:3" ht="21" customHeight="1">
      <c r="B68" s="70"/>
      <c r="C68" s="188"/>
    </row>
    <row r="69" spans="2:3" ht="21" customHeight="1">
      <c r="B69" s="70"/>
      <c r="C69" s="188"/>
    </row>
    <row r="70" spans="2:3" ht="21" customHeight="1">
      <c r="B70" s="70"/>
      <c r="C70" s="188"/>
    </row>
    <row r="71" spans="2:3" ht="21" customHeight="1">
      <c r="B71" s="70"/>
      <c r="C71" s="188"/>
    </row>
    <row r="72" spans="2:3" ht="21" customHeight="1">
      <c r="B72" s="70"/>
      <c r="C72" s="188"/>
    </row>
    <row r="73" spans="2:3" ht="21" customHeight="1">
      <c r="B73" s="70"/>
      <c r="C73" s="188"/>
    </row>
    <row r="74" spans="2:3" ht="21" customHeight="1">
      <c r="B74" s="70"/>
      <c r="C74" s="188"/>
    </row>
    <row r="75" spans="2:3" ht="21" customHeight="1">
      <c r="B75" s="70"/>
      <c r="C75" s="188"/>
    </row>
    <row r="76" spans="2:3" ht="21" customHeight="1">
      <c r="B76" s="70"/>
      <c r="C76" s="188"/>
    </row>
    <row r="77" spans="2:3" ht="21" customHeight="1">
      <c r="B77" s="70"/>
      <c r="C77" s="188"/>
    </row>
    <row r="78" spans="2:3" ht="21" customHeight="1">
      <c r="B78" s="70"/>
      <c r="C78" s="188"/>
    </row>
    <row r="79" spans="2:3" ht="21" customHeight="1">
      <c r="B79" s="70"/>
      <c r="C79" s="188"/>
    </row>
    <row r="80" spans="2:3" ht="21" customHeight="1">
      <c r="B80" s="70"/>
      <c r="C80" s="188"/>
    </row>
    <row r="81" spans="2:3" ht="21" customHeight="1">
      <c r="B81" s="70"/>
      <c r="C81" s="188"/>
    </row>
    <row r="82" spans="2:3" ht="21" customHeight="1">
      <c r="B82" s="70"/>
      <c r="C82" s="188"/>
    </row>
    <row r="83" spans="2:3" ht="21" customHeight="1">
      <c r="B83" s="70"/>
      <c r="C83" s="188"/>
    </row>
    <row r="84" spans="2:3" ht="21" customHeight="1">
      <c r="B84" s="70"/>
      <c r="C84" s="188"/>
    </row>
    <row r="85" spans="2:3" ht="21" customHeight="1">
      <c r="B85" s="70"/>
      <c r="C85" s="188"/>
    </row>
    <row r="86" spans="2:3" ht="21" customHeight="1">
      <c r="B86" s="70"/>
      <c r="C86" s="188"/>
    </row>
    <row r="87" spans="2:3" ht="21" customHeight="1">
      <c r="B87" s="70"/>
      <c r="C87" s="188"/>
    </row>
    <row r="88" spans="2:3" ht="21" customHeight="1">
      <c r="B88" s="70"/>
      <c r="C88" s="188"/>
    </row>
    <row r="89" spans="2:3" ht="21" customHeight="1">
      <c r="B89" s="70"/>
      <c r="C89" s="188"/>
    </row>
    <row r="90" spans="2:3" ht="21" customHeight="1">
      <c r="B90" s="70"/>
      <c r="C90" s="188"/>
    </row>
    <row r="91" spans="2:3" ht="21" customHeight="1">
      <c r="B91" s="70"/>
      <c r="C91" s="188"/>
    </row>
    <row r="92" spans="2:3" ht="21" customHeight="1">
      <c r="B92" s="70"/>
      <c r="C92" s="188"/>
    </row>
    <row r="93" spans="2:3" ht="21" customHeight="1">
      <c r="B93" s="70"/>
      <c r="C93" s="188"/>
    </row>
    <row r="94" spans="2:3" ht="21" customHeight="1">
      <c r="B94" s="70"/>
      <c r="C94" s="188"/>
    </row>
    <row r="95" spans="2:3" ht="21" customHeight="1">
      <c r="B95" s="70"/>
      <c r="C95" s="188"/>
    </row>
    <row r="96" spans="2:3" ht="21" customHeight="1">
      <c r="B96" s="70"/>
      <c r="C96" s="188"/>
    </row>
    <row r="97" spans="2:3" ht="21" customHeight="1">
      <c r="B97" s="70"/>
      <c r="C97" s="188"/>
    </row>
    <row r="98" spans="2:3" ht="21" customHeight="1">
      <c r="B98" s="70"/>
      <c r="C98" s="188"/>
    </row>
    <row r="99" spans="2:3" ht="21" customHeight="1">
      <c r="B99" s="70"/>
      <c r="C99" s="188"/>
    </row>
    <row r="100" spans="2:3" ht="21" customHeight="1">
      <c r="B100" s="70"/>
      <c r="C100" s="188"/>
    </row>
    <row r="101" spans="2:3" ht="21" customHeight="1">
      <c r="B101" s="70"/>
      <c r="C101" s="188"/>
    </row>
    <row r="102" spans="2:3" ht="21" customHeight="1">
      <c r="B102" s="70"/>
      <c r="C102" s="188"/>
    </row>
    <row r="103" spans="2:3" ht="21" customHeight="1">
      <c r="B103" s="70"/>
      <c r="C103" s="188"/>
    </row>
    <row r="104" spans="2:3" ht="21" customHeight="1">
      <c r="B104" s="70"/>
      <c r="C104" s="188"/>
    </row>
    <row r="105" spans="2:3" ht="21" customHeight="1">
      <c r="B105" s="70"/>
      <c r="C105" s="188"/>
    </row>
    <row r="106" spans="2:3" ht="21" customHeight="1">
      <c r="B106" s="70"/>
      <c r="C106" s="188"/>
    </row>
    <row r="107" spans="2:3" ht="21" customHeight="1">
      <c r="B107" s="70"/>
      <c r="C107" s="188"/>
    </row>
    <row r="108" spans="2:3" ht="21" customHeight="1">
      <c r="B108" s="70"/>
      <c r="C108" s="188"/>
    </row>
    <row r="109" spans="2:3" ht="21" customHeight="1">
      <c r="B109" s="70"/>
      <c r="C109" s="188"/>
    </row>
    <row r="110" spans="2:3" ht="21" customHeight="1">
      <c r="B110" s="70"/>
      <c r="C110" s="188"/>
    </row>
    <row r="111" spans="2:3" ht="21" customHeight="1">
      <c r="B111" s="70"/>
      <c r="C111" s="188"/>
    </row>
    <row r="112" spans="2:3" ht="21" customHeight="1">
      <c r="B112" s="70"/>
      <c r="C112" s="188"/>
    </row>
    <row r="113" spans="2:3" ht="21" customHeight="1">
      <c r="B113" s="70"/>
      <c r="C113" s="188"/>
    </row>
    <row r="114" spans="2:3" ht="21" customHeight="1">
      <c r="B114" s="70"/>
      <c r="C114" s="188"/>
    </row>
    <row r="115" spans="2:3" ht="21" customHeight="1">
      <c r="B115" s="70"/>
      <c r="C115" s="188"/>
    </row>
    <row r="116" spans="2:3" ht="21" customHeight="1">
      <c r="B116" s="70"/>
      <c r="C116" s="188"/>
    </row>
    <row r="117" spans="2:3" ht="21" customHeight="1">
      <c r="B117" s="70"/>
      <c r="C117" s="188"/>
    </row>
    <row r="118" spans="2:3" ht="21" customHeight="1">
      <c r="B118" s="70"/>
      <c r="C118" s="188"/>
    </row>
    <row r="119" spans="2:3" ht="21" customHeight="1">
      <c r="B119" s="70"/>
      <c r="C119" s="188"/>
    </row>
    <row r="120" spans="2:3" ht="21" customHeight="1">
      <c r="B120" s="70"/>
      <c r="C120" s="188"/>
    </row>
    <row r="121" spans="2:3" ht="21" customHeight="1">
      <c r="B121" s="70"/>
      <c r="C121" s="188"/>
    </row>
    <row r="122" spans="2:3" ht="21" customHeight="1">
      <c r="B122" s="70"/>
      <c r="C122" s="188"/>
    </row>
    <row r="123" spans="2:3" ht="21" customHeight="1">
      <c r="B123" s="70"/>
      <c r="C123" s="188"/>
    </row>
    <row r="124" spans="2:3" ht="21" customHeight="1">
      <c r="B124" s="70"/>
      <c r="C124" s="188"/>
    </row>
    <row r="125" spans="2:3" ht="21" customHeight="1">
      <c r="B125" s="70"/>
      <c r="C125" s="188"/>
    </row>
    <row r="126" spans="2:3" ht="21" customHeight="1">
      <c r="B126" s="70"/>
      <c r="C126" s="188"/>
    </row>
    <row r="127" spans="2:3" ht="21" customHeight="1">
      <c r="B127" s="70"/>
      <c r="C127" s="188"/>
    </row>
    <row r="128" spans="2:3" ht="21" customHeight="1">
      <c r="B128" s="70"/>
      <c r="C128" s="188"/>
    </row>
    <row r="129" spans="2:3" ht="21" customHeight="1">
      <c r="B129" s="70"/>
      <c r="C129" s="188"/>
    </row>
    <row r="130" spans="2:3" ht="21" customHeight="1">
      <c r="B130" s="70"/>
      <c r="C130" s="188"/>
    </row>
    <row r="131" spans="2:3" ht="21" customHeight="1">
      <c r="B131" s="70"/>
      <c r="C131" s="188"/>
    </row>
    <row r="132" spans="2:3" ht="21" customHeight="1">
      <c r="B132" s="70"/>
      <c r="C132" s="188"/>
    </row>
    <row r="133" spans="2:3" ht="21" customHeight="1">
      <c r="B133" s="70"/>
      <c r="C133" s="188"/>
    </row>
    <row r="134" spans="2:3" ht="21" customHeight="1">
      <c r="B134" s="70"/>
      <c r="C134" s="188"/>
    </row>
    <row r="135" spans="2:3" ht="21" customHeight="1">
      <c r="B135" s="70"/>
      <c r="C135" s="188"/>
    </row>
    <row r="136" spans="2:3" ht="21" customHeight="1">
      <c r="B136" s="70"/>
      <c r="C136" s="188"/>
    </row>
    <row r="137" spans="2:3" ht="21" customHeight="1">
      <c r="B137" s="70"/>
      <c r="C137" s="188"/>
    </row>
    <row r="138" spans="2:3" ht="21" customHeight="1">
      <c r="B138" s="70"/>
      <c r="C138" s="188"/>
    </row>
    <row r="139" spans="2:3" ht="21" customHeight="1">
      <c r="B139" s="70"/>
      <c r="C139" s="188"/>
    </row>
    <row r="140" spans="2:3" ht="21" customHeight="1">
      <c r="B140" s="70"/>
      <c r="C140" s="188"/>
    </row>
    <row r="141" spans="2:3" ht="21" customHeight="1">
      <c r="B141" s="70"/>
      <c r="C141" s="188"/>
    </row>
    <row r="142" spans="2:3" ht="21" customHeight="1">
      <c r="B142" s="70"/>
      <c r="C142" s="188"/>
    </row>
    <row r="143" spans="2:3" ht="21" customHeight="1">
      <c r="B143" s="70"/>
      <c r="C143" s="188"/>
    </row>
    <row r="144" spans="2:3" ht="21" customHeight="1">
      <c r="B144" s="70"/>
      <c r="C144" s="188"/>
    </row>
    <row r="145" spans="2:3" ht="21" customHeight="1">
      <c r="B145" s="70"/>
      <c r="C145" s="188"/>
    </row>
  </sheetData>
  <sheetProtection/>
  <mergeCells count="16">
    <mergeCell ref="B32:C32"/>
    <mergeCell ref="B36:C36"/>
    <mergeCell ref="B38:C38"/>
    <mergeCell ref="B43:C43"/>
    <mergeCell ref="B18:C18"/>
    <mergeCell ref="B20:C20"/>
    <mergeCell ref="B23:C23"/>
    <mergeCell ref="B25:C25"/>
    <mergeCell ref="B28:C28"/>
    <mergeCell ref="B30:C30"/>
    <mergeCell ref="B1:E1"/>
    <mergeCell ref="C2:E2"/>
    <mergeCell ref="C3:E3"/>
    <mergeCell ref="B7:E7"/>
    <mergeCell ref="C10:E10"/>
    <mergeCell ref="B8:E9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="98" zoomScaleSheetLayoutView="98" zoomScalePageLayoutView="0" workbookViewId="0" topLeftCell="A1">
      <selection activeCell="D8" sqref="D8"/>
    </sheetView>
  </sheetViews>
  <sheetFormatPr defaultColWidth="9.00390625" defaultRowHeight="12.75"/>
  <cols>
    <col min="1" max="1" width="32.00390625" style="0" customWidth="1"/>
    <col min="2" max="2" width="18.25390625" style="0" customWidth="1"/>
    <col min="3" max="3" width="18.875" style="0" customWidth="1"/>
    <col min="4" max="4" width="18.125" style="0" customWidth="1"/>
  </cols>
  <sheetData>
    <row r="1" spans="1:4" ht="54.75" customHeight="1">
      <c r="A1" s="319" t="s">
        <v>273</v>
      </c>
      <c r="B1" s="319"/>
      <c r="C1" s="319"/>
      <c r="D1" s="319"/>
    </row>
    <row r="2" spans="1:4" ht="34.5" customHeight="1">
      <c r="A2" s="320" t="s">
        <v>316</v>
      </c>
      <c r="B2" s="320"/>
      <c r="C2" s="320"/>
      <c r="D2" s="320"/>
    </row>
    <row r="3" spans="1:4" ht="24.75" customHeight="1">
      <c r="A3" s="189"/>
      <c r="B3" s="189"/>
      <c r="C3" s="189"/>
      <c r="D3" s="190" t="s">
        <v>274</v>
      </c>
    </row>
    <row r="4" spans="1:4" ht="48" customHeight="1">
      <c r="A4" s="191"/>
      <c r="B4" s="192" t="s">
        <v>293</v>
      </c>
      <c r="C4" s="192" t="s">
        <v>317</v>
      </c>
      <c r="D4" s="192" t="s">
        <v>343</v>
      </c>
    </row>
    <row r="5" spans="1:4" ht="63">
      <c r="A5" s="193" t="s">
        <v>275</v>
      </c>
      <c r="B5" s="194">
        <v>0</v>
      </c>
      <c r="C5" s="194">
        <f>SUM(C6:C9)</f>
        <v>0</v>
      </c>
      <c r="D5" s="194">
        <v>0</v>
      </c>
    </row>
    <row r="6" spans="1:4" ht="47.25">
      <c r="A6" s="195" t="s">
        <v>276</v>
      </c>
      <c r="B6" s="194">
        <v>0</v>
      </c>
      <c r="C6" s="194">
        <v>0</v>
      </c>
      <c r="D6" s="194">
        <v>0</v>
      </c>
    </row>
    <row r="7" spans="1:4" ht="78.75">
      <c r="A7" s="195" t="s">
        <v>277</v>
      </c>
      <c r="B7" s="194">
        <v>0</v>
      </c>
      <c r="C7" s="194">
        <v>0</v>
      </c>
      <c r="D7" s="194">
        <v>0</v>
      </c>
    </row>
    <row r="8" spans="1:4" ht="47.25">
      <c r="A8" s="195" t="s">
        <v>278</v>
      </c>
      <c r="B8" s="194">
        <v>0</v>
      </c>
      <c r="C8" s="194">
        <v>0</v>
      </c>
      <c r="D8" s="194">
        <v>0</v>
      </c>
    </row>
    <row r="9" spans="1:4" ht="47.25">
      <c r="A9" s="195" t="s">
        <v>279</v>
      </c>
      <c r="B9" s="194">
        <v>0</v>
      </c>
      <c r="C9" s="194">
        <v>0</v>
      </c>
      <c r="D9" s="194">
        <v>0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6">
      <selection activeCell="A46" sqref="A1:IV16384"/>
    </sheetView>
  </sheetViews>
  <sheetFormatPr defaultColWidth="9.00390625" defaultRowHeight="12.75"/>
  <cols>
    <col min="1" max="1" width="9.125" style="66" customWidth="1"/>
    <col min="2" max="2" width="9.125" style="118" customWidth="1"/>
    <col min="3" max="5" width="9.125" style="119" customWidth="1"/>
    <col min="6" max="16384" width="9.125" style="66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Userbel</cp:lastModifiedBy>
  <cp:lastPrinted>2022-12-21T05:36:23Z</cp:lastPrinted>
  <dcterms:created xsi:type="dcterms:W3CDTF">2004-11-08T07:05:00Z</dcterms:created>
  <dcterms:modified xsi:type="dcterms:W3CDTF">2023-05-24T07:37:24Z</dcterms:modified>
  <cp:category/>
  <cp:version/>
  <cp:contentType/>
  <cp:contentStatus/>
</cp:coreProperties>
</file>