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9320" windowHeight="11640" activeTab="2"/>
  </bookViews>
  <sheets>
    <sheet name="пр№5 функционал" sheetId="1" r:id="rId1"/>
    <sheet name="пр№6 ведомст" sheetId="2" r:id="rId2"/>
    <sheet name="пр№7 прогр." sheetId="3" r:id="rId3"/>
  </sheets>
  <definedNames>
    <definedName name="CTDATA_BEGIN_ROW" localSheetId="0">#N/A</definedName>
    <definedName name="CTROW_FORMAT_ROW" localSheetId="0">#N/A</definedName>
    <definedName name="Print_Titles" localSheetId="0">'пр№5 функционал'!$11:$11</definedName>
    <definedName name="_xlnm.Print_Titles" localSheetId="0">'пр№5 функционал'!$11:$11</definedName>
    <definedName name="_xlnm.Print_Area" localSheetId="1">'пр№6 ведомст'!$A$1:$I$182</definedName>
  </definedNames>
  <calcPr calcId="124519"/>
</workbook>
</file>

<file path=xl/calcChain.xml><?xml version="1.0" encoding="utf-8"?>
<calcChain xmlns="http://schemas.openxmlformats.org/spreadsheetml/2006/main">
  <c r="G122" i="3"/>
  <c r="H122"/>
  <c r="G102" i="2"/>
  <c r="F154" i="3"/>
  <c r="F129"/>
  <c r="F144"/>
  <c r="H136"/>
  <c r="G136"/>
  <c r="F136"/>
  <c r="F114"/>
  <c r="F113" s="1"/>
  <c r="F120"/>
  <c r="F119" s="1"/>
  <c r="F67"/>
  <c r="F66" s="1"/>
  <c r="H65"/>
  <c r="H64" s="1"/>
  <c r="H68" s="1"/>
  <c r="H67" s="1"/>
  <c r="G65"/>
  <c r="G64" s="1"/>
  <c r="G68" s="1"/>
  <c r="G67" s="1"/>
  <c r="G130" i="2"/>
  <c r="G128"/>
  <c r="G131"/>
  <c r="G21"/>
  <c r="G30"/>
  <c r="G38"/>
  <c r="G43"/>
  <c r="G174"/>
  <c r="G33"/>
  <c r="G177"/>
  <c r="G175"/>
  <c r="G18"/>
  <c r="F112" i="3"/>
  <c r="F111" s="1"/>
  <c r="F117"/>
  <c r="F116" s="1"/>
  <c r="F155"/>
  <c r="F156" s="1"/>
  <c r="G19" i="2"/>
  <c r="F160" i="3"/>
  <c r="F159" s="1"/>
  <c r="F147"/>
  <c r="F146" s="1"/>
  <c r="F143"/>
  <c r="F142"/>
  <c r="G106"/>
  <c r="G105" s="1"/>
  <c r="G101" s="1"/>
  <c r="G100" s="1"/>
  <c r="H106"/>
  <c r="H105" s="1"/>
  <c r="H101" s="1"/>
  <c r="H100" s="1"/>
  <c r="G103"/>
  <c r="H103"/>
  <c r="F103"/>
  <c r="F102" s="1"/>
  <c r="F101" s="1"/>
  <c r="F106"/>
  <c r="F105" s="1"/>
  <c r="F128"/>
  <c r="G153"/>
  <c r="G152" s="1"/>
  <c r="H153"/>
  <c r="H152" s="1"/>
  <c r="F138"/>
  <c r="F140"/>
  <c r="D22" i="1"/>
  <c r="H50" i="2"/>
  <c r="I50"/>
  <c r="G50"/>
  <c r="H38"/>
  <c r="I38"/>
  <c r="H43"/>
  <c r="I43"/>
  <c r="H24"/>
  <c r="H23" s="1"/>
  <c r="I24"/>
  <c r="I23" s="1"/>
  <c r="G24"/>
  <c r="G23" s="1"/>
  <c r="H75" i="3"/>
  <c r="H74" s="1"/>
  <c r="H78" s="1"/>
  <c r="H77" s="1"/>
  <c r="G75"/>
  <c r="G74" s="1"/>
  <c r="G78" s="1"/>
  <c r="G77" s="1"/>
  <c r="F75"/>
  <c r="F74" s="1"/>
  <c r="F78" s="1"/>
  <c r="F77" s="1"/>
  <c r="G146" i="2"/>
  <c r="G145" s="1"/>
  <c r="H146"/>
  <c r="H145" s="1"/>
  <c r="I146"/>
  <c r="I145" s="1"/>
  <c r="I137"/>
  <c r="I136" s="1"/>
  <c r="H137"/>
  <c r="H136" s="1"/>
  <c r="G137"/>
  <c r="G136" s="1"/>
  <c r="H102"/>
  <c r="H101" s="1"/>
  <c r="I102"/>
  <c r="I101" s="1"/>
  <c r="G108"/>
  <c r="G94"/>
  <c r="G93" s="1"/>
  <c r="G92" s="1"/>
  <c r="I106"/>
  <c r="I105" s="1"/>
  <c r="H106"/>
  <c r="H105" s="1"/>
  <c r="G106"/>
  <c r="G105" s="1"/>
  <c r="G29" l="1"/>
  <c r="F65" i="3"/>
  <c r="F64"/>
  <c r="H174" i="2"/>
  <c r="I174"/>
  <c r="F59" i="3"/>
  <c r="F63" s="1"/>
  <c r="F62"/>
  <c r="F46"/>
  <c r="F45" s="1"/>
  <c r="F43"/>
  <c r="F42" s="1"/>
  <c r="F70"/>
  <c r="F69" s="1"/>
  <c r="F73" s="1"/>
  <c r="F72" s="1"/>
  <c r="G127" i="2"/>
  <c r="G16"/>
  <c r="G76"/>
  <c r="G74"/>
  <c r="H73"/>
  <c r="H70" s="1"/>
  <c r="H69" s="1"/>
  <c r="H68" s="1"/>
  <c r="I73"/>
  <c r="I70" s="1"/>
  <c r="I69" s="1"/>
  <c r="G73"/>
  <c r="G70" s="1"/>
  <c r="G69" s="1"/>
  <c r="G68" s="1"/>
  <c r="G41"/>
  <c r="I16"/>
  <c r="H16"/>
  <c r="G173"/>
  <c r="G172" s="1"/>
  <c r="G171" s="1"/>
  <c r="G170" s="1"/>
  <c r="G134"/>
  <c r="G133" s="1"/>
  <c r="G125"/>
  <c r="G124" s="1"/>
  <c r="D25" i="1"/>
  <c r="D27"/>
  <c r="D37"/>
  <c r="F213" i="3"/>
  <c r="F212" s="1"/>
  <c r="F211" s="1"/>
  <c r="I81" i="2" l="1"/>
  <c r="I80" s="1"/>
  <c r="I79" s="1"/>
  <c r="I78" s="1"/>
  <c r="H81"/>
  <c r="H80" s="1"/>
  <c r="H79" s="1"/>
  <c r="H78" s="1"/>
  <c r="G81"/>
  <c r="G80" s="1"/>
  <c r="G79" s="1"/>
  <c r="G78" s="1"/>
  <c r="A14" i="1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4" i="2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4" i="3"/>
  <c r="A15" s="1"/>
  <c r="A16" s="1"/>
  <c r="A17" s="1"/>
  <c r="A18" s="1"/>
  <c r="A19" s="1"/>
  <c r="A20" s="1"/>
  <c r="A21" s="1"/>
  <c r="A22" s="1"/>
  <c r="A23" s="1"/>
  <c r="A35" i="2" l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36"/>
  <c r="A24" i="3"/>
  <c r="H55" i="2"/>
  <c r="I55"/>
  <c r="G55"/>
  <c r="H216" i="3"/>
  <c r="H215" s="1"/>
  <c r="G216"/>
  <c r="G219" s="1"/>
  <c r="G218" s="1"/>
  <c r="F216"/>
  <c r="F219" s="1"/>
  <c r="F218" s="1"/>
  <c r="H213"/>
  <c r="H212" s="1"/>
  <c r="H211" s="1"/>
  <c r="H210" s="1"/>
  <c r="G213"/>
  <c r="G212" s="1"/>
  <c r="G211" s="1"/>
  <c r="G210" s="1"/>
  <c r="F210"/>
  <c r="H206"/>
  <c r="H205" s="1"/>
  <c r="H209" s="1"/>
  <c r="H208" s="1"/>
  <c r="G206"/>
  <c r="G205" s="1"/>
  <c r="G209" s="1"/>
  <c r="G208" s="1"/>
  <c r="F206"/>
  <c r="F205" s="1"/>
  <c r="F209" s="1"/>
  <c r="F208" s="1"/>
  <c r="H201"/>
  <c r="H200" s="1"/>
  <c r="G201"/>
  <c r="G200" s="1"/>
  <c r="G204" s="1"/>
  <c r="G203" s="1"/>
  <c r="F201"/>
  <c r="F200" s="1"/>
  <c r="F204" s="1"/>
  <c r="F203" s="1"/>
  <c r="H196"/>
  <c r="H195" s="1"/>
  <c r="H199" s="1"/>
  <c r="H198" s="1"/>
  <c r="G196"/>
  <c r="G195" s="1"/>
  <c r="G199" s="1"/>
  <c r="G198" s="1"/>
  <c r="F196"/>
  <c r="F195" s="1"/>
  <c r="F199" s="1"/>
  <c r="F198" s="1"/>
  <c r="H193"/>
  <c r="H194" s="1"/>
  <c r="G193"/>
  <c r="G194" s="1"/>
  <c r="F193"/>
  <c r="F194" s="1"/>
  <c r="H191"/>
  <c r="H190" s="1"/>
  <c r="G191"/>
  <c r="G190" s="1"/>
  <c r="F191"/>
  <c r="F190" s="1"/>
  <c r="H187"/>
  <c r="H188" s="1"/>
  <c r="G187"/>
  <c r="G188" s="1"/>
  <c r="F187"/>
  <c r="F188" s="1"/>
  <c r="H185"/>
  <c r="H184" s="1"/>
  <c r="H183" s="1"/>
  <c r="G185"/>
  <c r="G184" s="1"/>
  <c r="G183" s="1"/>
  <c r="F185"/>
  <c r="F184" s="1"/>
  <c r="F183" s="1"/>
  <c r="H178"/>
  <c r="H177" s="1"/>
  <c r="H176" s="1"/>
  <c r="H181" s="1"/>
  <c r="H180" s="1"/>
  <c r="G178"/>
  <c r="G177" s="1"/>
  <c r="G176" s="1"/>
  <c r="G181" s="1"/>
  <c r="G180" s="1"/>
  <c r="F178"/>
  <c r="F177" s="1"/>
  <c r="F176" s="1"/>
  <c r="F181" s="1"/>
  <c r="F180" s="1"/>
  <c r="H174"/>
  <c r="H175" s="1"/>
  <c r="G174"/>
  <c r="G175" s="1"/>
  <c r="F174"/>
  <c r="F175" s="1"/>
  <c r="H172"/>
  <c r="H171" s="1"/>
  <c r="G172"/>
  <c r="G171" s="1"/>
  <c r="F172"/>
  <c r="F171" s="1"/>
  <c r="H167"/>
  <c r="G167"/>
  <c r="G166" s="1"/>
  <c r="G170" s="1"/>
  <c r="G169" s="1"/>
  <c r="F167"/>
  <c r="F166" s="1"/>
  <c r="F170" s="1"/>
  <c r="F169" s="1"/>
  <c r="H166"/>
  <c r="H170" s="1"/>
  <c r="H169" s="1"/>
  <c r="H162"/>
  <c r="H165" s="1"/>
  <c r="H164" s="1"/>
  <c r="G162"/>
  <c r="G165" s="1"/>
  <c r="G164" s="1"/>
  <c r="F162"/>
  <c r="F165" s="1"/>
  <c r="F164" s="1"/>
  <c r="F150"/>
  <c r="F153" s="1"/>
  <c r="F152" s="1"/>
  <c r="H132"/>
  <c r="H135" s="1"/>
  <c r="H134" s="1"/>
  <c r="G132"/>
  <c r="G135" s="1"/>
  <c r="G134" s="1"/>
  <c r="H124"/>
  <c r="H127" s="1"/>
  <c r="H126" s="1"/>
  <c r="G124"/>
  <c r="G127" s="1"/>
  <c r="G126" s="1"/>
  <c r="F124"/>
  <c r="F127" s="1"/>
  <c r="F126" s="1"/>
  <c r="H123"/>
  <c r="G123"/>
  <c r="F123"/>
  <c r="F100"/>
  <c r="H99"/>
  <c r="H98" s="1"/>
  <c r="G99"/>
  <c r="G98" s="1"/>
  <c r="F99"/>
  <c r="F98" s="1"/>
  <c r="H96"/>
  <c r="H95" s="1"/>
  <c r="G96"/>
  <c r="G95" s="1"/>
  <c r="F96"/>
  <c r="F95" s="1"/>
  <c r="H90"/>
  <c r="H89" s="1"/>
  <c r="H93" s="1"/>
  <c r="H92" s="1"/>
  <c r="G90"/>
  <c r="G89" s="1"/>
  <c r="G93" s="1"/>
  <c r="G92" s="1"/>
  <c r="F90"/>
  <c r="F89" s="1"/>
  <c r="H85"/>
  <c r="H84" s="1"/>
  <c r="H88" s="1"/>
  <c r="H87" s="1"/>
  <c r="G85"/>
  <c r="G84" s="1"/>
  <c r="G88" s="1"/>
  <c r="G87" s="1"/>
  <c r="F85"/>
  <c r="F84" s="1"/>
  <c r="H80"/>
  <c r="H79" s="1"/>
  <c r="H83" s="1"/>
  <c r="H82" s="1"/>
  <c r="G80"/>
  <c r="G79" s="1"/>
  <c r="F80"/>
  <c r="F79" s="1"/>
  <c r="F83" s="1"/>
  <c r="F82" s="1"/>
  <c r="H70"/>
  <c r="H69" s="1"/>
  <c r="H73" s="1"/>
  <c r="H72" s="1"/>
  <c r="G70"/>
  <c r="G69" s="1"/>
  <c r="G73" s="1"/>
  <c r="G72" s="1"/>
  <c r="H60"/>
  <c r="H59" s="1"/>
  <c r="H63" s="1"/>
  <c r="H62" s="1"/>
  <c r="G60"/>
  <c r="G59" s="1"/>
  <c r="G63" s="1"/>
  <c r="G62" s="1"/>
  <c r="F60"/>
  <c r="H57"/>
  <c r="G57"/>
  <c r="F57"/>
  <c r="F58" s="1"/>
  <c r="H55"/>
  <c r="H54" s="1"/>
  <c r="H58" s="1"/>
  <c r="G55"/>
  <c r="G54" s="1"/>
  <c r="G58" s="1"/>
  <c r="F55"/>
  <c r="F54" s="1"/>
  <c r="H43"/>
  <c r="H42" s="1"/>
  <c r="G43"/>
  <c r="G42" s="1"/>
  <c r="H37"/>
  <c r="H36" s="1"/>
  <c r="G37"/>
  <c r="G36" s="1"/>
  <c r="G40" s="1"/>
  <c r="G39" s="1"/>
  <c r="F37"/>
  <c r="F36" s="1"/>
  <c r="H32"/>
  <c r="H34" s="1"/>
  <c r="H35" s="1"/>
  <c r="G32"/>
  <c r="G34" s="1"/>
  <c r="G35" s="1"/>
  <c r="F32"/>
  <c r="F31" s="1"/>
  <c r="H25"/>
  <c r="H26" s="1"/>
  <c r="G25"/>
  <c r="G26" s="1"/>
  <c r="F25"/>
  <c r="F26" s="1"/>
  <c r="H23"/>
  <c r="H22" s="1"/>
  <c r="G23"/>
  <c r="G22" s="1"/>
  <c r="F23"/>
  <c r="F22" s="1"/>
  <c r="H19"/>
  <c r="H20" s="1"/>
  <c r="G19"/>
  <c r="G20" s="1"/>
  <c r="F19"/>
  <c r="F20" s="1"/>
  <c r="H17"/>
  <c r="H15" s="1"/>
  <c r="G17"/>
  <c r="G15" s="1"/>
  <c r="F17"/>
  <c r="F15" s="1"/>
  <c r="F88" l="1"/>
  <c r="F87" s="1"/>
  <c r="F41"/>
  <c r="A127" i="2"/>
  <c r="A131" s="1"/>
  <c r="A130"/>
  <c r="F94" i="3"/>
  <c r="F40"/>
  <c r="F39" s="1"/>
  <c r="F21"/>
  <c r="F93"/>
  <c r="F92" s="1"/>
  <c r="A28"/>
  <c r="A29"/>
  <c r="A27"/>
  <c r="A25"/>
  <c r="H16"/>
  <c r="G215"/>
  <c r="G189" s="1"/>
  <c r="G182" s="1"/>
  <c r="G46"/>
  <c r="G45" s="1"/>
  <c r="G41"/>
  <c r="H31"/>
  <c r="H21" s="1"/>
  <c r="F34"/>
  <c r="F35" s="1"/>
  <c r="H140"/>
  <c r="F149"/>
  <c r="F215"/>
  <c r="F189" s="1"/>
  <c r="F182" s="1"/>
  <c r="G16"/>
  <c r="G83"/>
  <c r="G82" s="1"/>
  <c r="H40"/>
  <c r="H39" s="1"/>
  <c r="H204"/>
  <c r="H203" s="1"/>
  <c r="H189"/>
  <c r="H182" s="1"/>
  <c r="F16"/>
  <c r="H41"/>
  <c r="H46"/>
  <c r="H45" s="1"/>
  <c r="H219"/>
  <c r="H218" s="1"/>
  <c r="G31"/>
  <c r="G21" s="1"/>
  <c r="A129" i="2" l="1"/>
  <c r="A128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H110" i="3"/>
  <c r="H221" s="1"/>
  <c r="H222" s="1"/>
  <c r="F14"/>
  <c r="A26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30"/>
  <c r="A69" l="1"/>
  <c r="A70" s="1"/>
  <c r="A71" s="1"/>
  <c r="A72" s="1"/>
  <c r="A73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64"/>
  <c r="A65" s="1"/>
  <c r="A66" s="1"/>
  <c r="A67" s="1"/>
  <c r="A68" s="1"/>
  <c r="I173" i="2"/>
  <c r="I172" s="1"/>
  <c r="I171" s="1"/>
  <c r="I170" s="1"/>
  <c r="H173"/>
  <c r="H172" s="1"/>
  <c r="H171" s="1"/>
  <c r="H170" s="1"/>
  <c r="I168"/>
  <c r="I167" s="1"/>
  <c r="I166" s="1"/>
  <c r="I165" s="1"/>
  <c r="I164" s="1"/>
  <c r="I163" s="1"/>
  <c r="H168"/>
  <c r="H167" s="1"/>
  <c r="H166" s="1"/>
  <c r="H165" s="1"/>
  <c r="H164" s="1"/>
  <c r="H163" s="1"/>
  <c r="G168"/>
  <c r="G167" s="1"/>
  <c r="G166" s="1"/>
  <c r="G165" s="1"/>
  <c r="G164" s="1"/>
  <c r="G163" s="1"/>
  <c r="I161"/>
  <c r="I160" s="1"/>
  <c r="I159" s="1"/>
  <c r="I158" s="1"/>
  <c r="I157" s="1"/>
  <c r="I156" s="1"/>
  <c r="H161"/>
  <c r="H160" s="1"/>
  <c r="H159" s="1"/>
  <c r="H158" s="1"/>
  <c r="H157" s="1"/>
  <c r="H156" s="1"/>
  <c r="G161"/>
  <c r="G160" s="1"/>
  <c r="G159" s="1"/>
  <c r="G158" s="1"/>
  <c r="G157" s="1"/>
  <c r="G156" s="1"/>
  <c r="I154"/>
  <c r="I153" s="1"/>
  <c r="I152" s="1"/>
  <c r="I151" s="1"/>
  <c r="I150" s="1"/>
  <c r="I149" s="1"/>
  <c r="H154"/>
  <c r="H153" s="1"/>
  <c r="H152" s="1"/>
  <c r="H151" s="1"/>
  <c r="H150" s="1"/>
  <c r="H149" s="1"/>
  <c r="G154"/>
  <c r="G153" s="1"/>
  <c r="G152" s="1"/>
  <c r="G151" s="1"/>
  <c r="G150" s="1"/>
  <c r="G149" s="1"/>
  <c r="I143"/>
  <c r="I142" s="1"/>
  <c r="H143"/>
  <c r="H142" s="1"/>
  <c r="G143"/>
  <c r="G142" s="1"/>
  <c r="G123" s="1"/>
  <c r="I140"/>
  <c r="I139" s="1"/>
  <c r="H140"/>
  <c r="H139" s="1"/>
  <c r="G140"/>
  <c r="G139" s="1"/>
  <c r="I134"/>
  <c r="I133" s="1"/>
  <c r="H134"/>
  <c r="H133" s="1"/>
  <c r="I128"/>
  <c r="I127" s="1"/>
  <c r="H128"/>
  <c r="H127" s="1"/>
  <c r="I125"/>
  <c r="I124" s="1"/>
  <c r="H125"/>
  <c r="H124" s="1"/>
  <c r="I119"/>
  <c r="I118" s="1"/>
  <c r="I117" s="1"/>
  <c r="H119"/>
  <c r="H118" s="1"/>
  <c r="H117" s="1"/>
  <c r="G119"/>
  <c r="G118" s="1"/>
  <c r="G117" s="1"/>
  <c r="I115"/>
  <c r="I114" s="1"/>
  <c r="I113" s="1"/>
  <c r="I112" s="1"/>
  <c r="I111" s="1"/>
  <c r="H115"/>
  <c r="H114" s="1"/>
  <c r="H113" s="1"/>
  <c r="H112" s="1"/>
  <c r="H111" s="1"/>
  <c r="G115"/>
  <c r="G114" s="1"/>
  <c r="G113" s="1"/>
  <c r="G112" s="1"/>
  <c r="G111" s="1"/>
  <c r="I100"/>
  <c r="H100"/>
  <c r="I94"/>
  <c r="I93" s="1"/>
  <c r="I92" s="1"/>
  <c r="I91" s="1"/>
  <c r="I90" s="1"/>
  <c r="H94"/>
  <c r="H93" s="1"/>
  <c r="H92" s="1"/>
  <c r="H91" s="1"/>
  <c r="H90" s="1"/>
  <c r="G91"/>
  <c r="G90" s="1"/>
  <c r="I88"/>
  <c r="I87" s="1"/>
  <c r="H88"/>
  <c r="H87" s="1"/>
  <c r="G88"/>
  <c r="G87" s="1"/>
  <c r="G86" s="1"/>
  <c r="G85" s="1"/>
  <c r="I71"/>
  <c r="H71"/>
  <c r="G71"/>
  <c r="I66"/>
  <c r="I65" s="1"/>
  <c r="I64" s="1"/>
  <c r="I63" s="1"/>
  <c r="H66"/>
  <c r="H65" s="1"/>
  <c r="H64" s="1"/>
  <c r="H63" s="1"/>
  <c r="G66"/>
  <c r="G65" s="1"/>
  <c r="G64" s="1"/>
  <c r="G63" s="1"/>
  <c r="I61"/>
  <c r="I60" s="1"/>
  <c r="I59" s="1"/>
  <c r="I58" s="1"/>
  <c r="I57" s="1"/>
  <c r="H61"/>
  <c r="H60" s="1"/>
  <c r="H59" s="1"/>
  <c r="H58" s="1"/>
  <c r="H57" s="1"/>
  <c r="G61"/>
  <c r="G60" s="1"/>
  <c r="G59" s="1"/>
  <c r="G58" s="1"/>
  <c r="G57" s="1"/>
  <c r="I53"/>
  <c r="H53"/>
  <c r="G53"/>
  <c r="I47"/>
  <c r="H47"/>
  <c r="G47"/>
  <c r="I33"/>
  <c r="H33"/>
  <c r="I30"/>
  <c r="H30"/>
  <c r="A74" i="3" l="1"/>
  <c r="A75" s="1"/>
  <c r="A76" s="1"/>
  <c r="A77" s="1"/>
  <c r="A78" s="1"/>
  <c r="A134"/>
  <c r="A135" s="1"/>
  <c r="A136"/>
  <c r="A137" s="1"/>
  <c r="G52" i="2"/>
  <c r="G49"/>
  <c r="I52"/>
  <c r="I49"/>
  <c r="H52"/>
  <c r="H49"/>
  <c r="I123"/>
  <c r="I122" s="1"/>
  <c r="I121" s="1"/>
  <c r="I110" s="1"/>
  <c r="H123"/>
  <c r="H122" s="1"/>
  <c r="H121" s="1"/>
  <c r="H110" s="1"/>
  <c r="G122"/>
  <c r="G121" s="1"/>
  <c r="G110" s="1"/>
  <c r="G101"/>
  <c r="G100" s="1"/>
  <c r="G84"/>
  <c r="G83" s="1"/>
  <c r="H86"/>
  <c r="H85" s="1"/>
  <c r="I86"/>
  <c r="I85" s="1"/>
  <c r="I68"/>
  <c r="I29"/>
  <c r="I28" s="1"/>
  <c r="I27" s="1"/>
  <c r="I26" s="1"/>
  <c r="I15" s="1"/>
  <c r="H29"/>
  <c r="H28" s="1"/>
  <c r="H27" s="1"/>
  <c r="A138" i="3" l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G28" i="2"/>
  <c r="G27" s="1"/>
  <c r="G26" s="1"/>
  <c r="H84"/>
  <c r="H83" s="1"/>
  <c r="H26"/>
  <c r="H15" s="1"/>
  <c r="I84"/>
  <c r="I83" s="1"/>
  <c r="I14" s="1"/>
  <c r="I182" s="1"/>
  <c r="F27" i="1"/>
  <c r="F14"/>
  <c r="F40" s="1"/>
  <c r="E14"/>
  <c r="E40" s="1"/>
  <c r="E25"/>
  <c r="F25"/>
  <c r="G15" i="2" l="1"/>
  <c r="H14"/>
  <c r="H182" s="1"/>
  <c r="E27" i="1"/>
  <c r="G14" i="2" l="1"/>
  <c r="G182" s="1"/>
  <c r="D20" i="1"/>
  <c r="E37"/>
  <c r="F37"/>
  <c r="E35"/>
  <c r="F35"/>
  <c r="D35"/>
  <c r="E33"/>
  <c r="F33"/>
  <c r="D33"/>
  <c r="E31"/>
  <c r="F31"/>
  <c r="D31"/>
  <c r="E22"/>
  <c r="F22"/>
  <c r="E20"/>
  <c r="F20"/>
  <c r="G140" i="3" l="1"/>
  <c r="G110" l="1"/>
  <c r="G221" s="1"/>
  <c r="G222" s="1"/>
  <c r="G94"/>
  <c r="G14" s="1"/>
  <c r="H94"/>
  <c r="H14" s="1"/>
  <c r="F134" l="1"/>
  <c r="F133" s="1"/>
  <c r="F132" s="1"/>
  <c r="F122" l="1"/>
  <c r="F110" s="1"/>
  <c r="F221" s="1"/>
  <c r="F222" s="1"/>
  <c r="D14" i="1" l="1"/>
  <c r="D40" s="1"/>
</calcChain>
</file>

<file path=xl/sharedStrings.xml><?xml version="1.0" encoding="utf-8"?>
<sst xmlns="http://schemas.openxmlformats.org/spreadsheetml/2006/main" count="1208" uniqueCount="212">
  <si>
    <t>Раздел-подраздел</t>
  </si>
  <si>
    <t>3</t>
  </si>
  <si>
    <t>4</t>
  </si>
  <si>
    <t>5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</si>
  <si>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</si>
  <si>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</si>
  <si>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</si>
  <si>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</si>
  <si>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</si>
  <si>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</si>
  <si>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</si>
  <si>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</si>
  <si>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</si>
  <si>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</si>
  <si>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</si>
  <si>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</si>
  <si>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</si>
  <si>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</si>
  <si>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</si>
  <si>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</si>
  <si>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</si>
  <si>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</si>
  <si>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</si>
  <si>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</si>
  <si>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</si>
  <si>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</si>
  <si>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</si>
  <si>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</si>
  <si>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</si>
  <si>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</si>
  <si>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ВСЕГО</t>
  </si>
  <si>
    <t>0100</t>
  </si>
  <si>
    <t>0102</t>
  </si>
  <si>
    <t>0103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</si>
  <si>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</si>
  <si>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</si>
  <si>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</si>
  <si>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</si>
  <si>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</si>
  <si>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</si>
  <si>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</si>
  <si>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</si>
  <si>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</si>
  <si>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</si>
  <si>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</si>
  <si>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</si>
  <si>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</si>
  <si>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</si>
  <si>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</si>
  <si>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</si>
  <si>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</si>
  <si>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</si>
  <si>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</si>
  <si>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</si>
  <si>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1100</t>
  </si>
  <si>
    <t>1101</t>
  </si>
  <si>
    <t/>
  </si>
  <si>
    <t>Условно утвержденные расходы</t>
  </si>
  <si>
    <t>Приложение № 5 к  Решению</t>
  </si>
  <si>
    <t>Белякинского сельского совета</t>
  </si>
  <si>
    <t>6</t>
  </si>
  <si>
    <t>Приложение № 6 к  Решению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</si>
  <si>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</si>
  <si>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</si>
  <si>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</si>
  <si>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</si>
  <si>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2</t>
  </si>
  <si>
    <t>7</t>
  </si>
  <si>
    <t>8</t>
  </si>
  <si>
    <t>АДМИНИСТРАЦИЯ БЕЛЯКИНСКОГО СЕЛЬСОВЕТА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</si>
  <si>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</si>
  <si>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на обеспечение деятельности органов местного самоуправления</t>
  </si>
  <si>
    <t>903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</si>
  <si>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</si>
  <si>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</si>
  <si>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</si>
  <si>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</si>
  <si>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</si>
  <si>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</si>
  <si>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Обеспечение деятельности местных администраций в рамках непрограммных расходов органов местного самоуправления</t>
  </si>
  <si>
    <t>Руководство и управление в сфере установленных функций в рамках непрограммных расходов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</si>
  <si>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</si>
  <si>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</si>
  <si>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 и иных платежей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</si>
  <si>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</si>
  <si>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</si>
  <si>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</si>
  <si>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Межбюджетные трансферты</t>
  </si>
  <si>
    <t>Иные межбюджетные трансферты</t>
  </si>
  <si>
    <t>Межбюджетные трансферты на осуществление полномочий по градостроительной деятельности в рамках непрограммных расходов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</si>
  <si>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</si>
  <si>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полномочий по формированию, исполнению бюджетов поселений и контролю за их исполнением в рамках непрограммных расходов органов местного самоуправления</t>
  </si>
  <si>
    <t>Резервные фонды местных администраций в рамках непрограммных расходов органов местного самоуправления</t>
  </si>
  <si>
    <t>Иные бюджетные ассигнования</t>
  </si>
  <si>
    <t>Резервные средства</t>
  </si>
  <si>
    <t>Мероприятия в области создания условий для противодействия терроризму, охране жизни и здоровью граждан в рамках подпрограммы "Защита населения и территории МО Белякинский сельсовет от чрезвычайных ситуаций природного и техногенного характера" муниципальной программы Белякинского сельсовета "Белякинский комфорт"</t>
  </si>
  <si>
    <t xml:space="preserve">Отдельные мероприятия в рамках подпрогрммы "Обеспечение пожарной безопасности на территории МО Белякинский сельсовет" муниципальной программы "Белякинский комфорт" 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</si>
  <si>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</si>
  <si>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</si>
  <si>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200</t>
  </si>
  <si>
    <t>240</t>
  </si>
  <si>
    <t>Муниципальная программа "Белякинский комфорт"</t>
  </si>
  <si>
    <t>Подпрограмма " Защита населения и территории муниципального образования Белякинский сельсовет от чрезвычайных ситуаций природного и техногенного характера»</t>
  </si>
  <si>
    <t>Мероприятия в области обеспечения безопасности жизни людей на водных объектах в рамках подпрограммы "Защита населения и территории МО Белякинский сельсовет от чрезвычайных ситуаций природного и техногенного характера" муниципальной программы Белякинского сельсовета "Белякинский комфорт"</t>
  </si>
  <si>
    <t>Отдельные мероприятия в рамках подпрограммы "Обеспечение пожарной безопасности на территории МО Белякинский сельсовет" муниципальной программы "Белякинский комфорт"</t>
  </si>
  <si>
    <t>Подпрограмма "Благоустройство территории муниципального образования Белякинский сельсовет"</t>
  </si>
  <si>
    <t>Мероприятия по содержанию автомобильных дорог в рамках подпрограммы "Благоустройство МО Белякинский сельсовет" муниципальной программы "Белякинский комфорт"</t>
  </si>
  <si>
    <t>Подпрограмма "Жилищно-коммунальное хозяйство муниципального образования Белякинский сельсовет"</t>
  </si>
  <si>
    <t>Отдельные мероприятия в рамках подпрограммы "Жилищно-коммунальное хозяйство муниципального образования Белякинский сельсовет" муниципальной программы "Белякинский комфорт"</t>
  </si>
  <si>
    <t>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</t>
  </si>
  <si>
    <t>Субсидии юридическим лицам (кроме некоммерческих организаций) индивидуальным предпринимателям, физическим лицам</t>
  </si>
  <si>
    <t>Мероприятия по содержанию мест захоронения в рамках подпрограммы "Благоустройство МО Белякинский сельсовет" муниципальной программы "Белякинский комфорт"</t>
  </si>
  <si>
    <t>Мероприятия по уличному освещению в рамках подпрограммы "Благоустройство территории МО Белякинский сельсовет муниципальной программы "Белякинский комфорт"</t>
  </si>
  <si>
    <t>Мероприятия по обустройству и содержанию мест массового отдыха в рамках подпрограммы "Благоустройство территории МО Белякинский сельсовет" муниципальной программы "Белякинский комфорт"</t>
  </si>
  <si>
    <t>Мероприятия по ликвидации несанкционированных свалок в рамках подпрограммы "Благоустройство территории МО Белякинский сельсовет" муниципальной программы "Белякинский комфорт"</t>
  </si>
  <si>
    <t>Мероприятия по очистике снега в п. Беляки  на площдке, где размещены солнечные батареи и ветрогенератор в рамках подпрограммы "Благоустройство территории МО Белякинский сельсовет" муниципальной программы "Белякинский комфорт"</t>
  </si>
  <si>
    <t>Мероприятия по созданию временных рабочих мест для безработного населения в рамках подпрограммы "Благоустройство территории МО Белякинский сельсовет" муниципальной программы "Белякинский комфорт"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</si>
  <si>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</si>
  <si>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казенных учреждений 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</si>
  <si>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</si>
  <si>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Фонд оплаты труда казенных учреждений и взносы по обязательному социальному страхованию</t>
  </si>
  <si>
    <t>Подпрограмма "Развитие культуры и спорта"</t>
  </si>
  <si>
    <t>Мероприятия в области культуры в рамках подпрограммы "Развитие культуры и спорта" муниципальной программы "Белякинский комфорт"</t>
  </si>
  <si>
    <t>Социальное обеспечение и иные выплаты населению</t>
  </si>
  <si>
    <t>300</t>
  </si>
  <si>
    <t>Иные пенсии, социальные доплаты к пенсиям</t>
  </si>
  <si>
    <t>Мероприятия в области физической культуры в рамках подпрограммы "Развитие культуры и спорта" муниципальной программы "Белякинский комфорт"</t>
  </si>
  <si>
    <t>Условно-утверждаемые расходы</t>
  </si>
  <si>
    <t>Всего</t>
  </si>
  <si>
    <t>Приложение № 7 к Решению</t>
  </si>
  <si>
    <t>852</t>
  </si>
  <si>
    <t>Обеспечение деятельности местных администраций (заработная плата работников, не являющихся муниципальными служащими за счет средств краевого и федерального бюджета) в рамках непрограммных расходов органов местного самоуправления</t>
  </si>
  <si>
    <t>Осуществление государственных полномочий по первичному воинскому учету на территориях, где отсутствуют военные комиссариаты (заработная плата и начисления работников, не являющихся лицами замещающими муниципальные должности, муниципальными служащими) в рамках непрограммных расходов органов местного самоуправления</t>
  </si>
  <si>
    <t>121</t>
  </si>
  <si>
    <t>8000000000</t>
  </si>
  <si>
    <t>8010000000</t>
  </si>
  <si>
    <t>8010060000</t>
  </si>
  <si>
    <t>8030000000</t>
  </si>
  <si>
    <t>8030060000</t>
  </si>
  <si>
    <t>8020000000</t>
  </si>
  <si>
    <t>8020060000</t>
  </si>
  <si>
    <t>8020061000</t>
  </si>
  <si>
    <t>8020067000</t>
  </si>
  <si>
    <t>802006Б000</t>
  </si>
  <si>
    <t>802006Г000</t>
  </si>
  <si>
    <t>9000000000</t>
  </si>
  <si>
    <t>90900Ч0010</t>
  </si>
  <si>
    <t>90900Ч0020</t>
  </si>
  <si>
    <t>90900Ч0060</t>
  </si>
  <si>
    <t>9010000000</t>
  </si>
  <si>
    <t>2320080010</t>
  </si>
  <si>
    <t>8020075140</t>
  </si>
  <si>
    <t>8020051180</t>
  </si>
  <si>
    <t>8060051180</t>
  </si>
  <si>
    <t>90900Ш0000</t>
  </si>
  <si>
    <t>90900Ч0050</t>
  </si>
  <si>
    <t>8060000000</t>
  </si>
  <si>
    <t>2016 год</t>
  </si>
  <si>
    <t>2017 год</t>
  </si>
  <si>
    <t>2018 год</t>
  </si>
  <si>
    <t>1</t>
  </si>
  <si>
    <t>№ п/п</t>
  </si>
  <si>
    <t>(рублей)</t>
  </si>
  <si>
    <t>( рублей)</t>
  </si>
  <si>
    <t xml:space="preserve">        Распределение бюджетных ассигнований Белякинского сельсовета по разделам, подразделам бюджетной классификации расходов бюджетов Российской Федерации на 2016 год и плановый период 2017-2018 годов</t>
  </si>
  <si>
    <t>на 2016 год и плановый период 2017 - 2018 года</t>
  </si>
  <si>
    <t>Ведомственная структура расходов бюджета Белякинского сельсовета</t>
  </si>
  <si>
    <t>Распределение бюджетных ассигнований по целевым статьям (муниципальным программам Белякинского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Белякинского сельсовета  на 2016 год и плановый период 2017 - 2018 года</t>
  </si>
  <si>
    <t>от  " 25 " декабря 2015г. № 23-26</t>
  </si>
  <si>
    <t>от  " 25" декабря 2015г. № 23-26</t>
  </si>
  <si>
    <t>233008Э040</t>
  </si>
  <si>
    <t>Расходы на осуществление дорожной деятельности в отношении автодорого общего пользования местного значения за счет средств дорожного фонда Красноярского края в рамках подпрограммы "Благоустройство МО Белякинский сельсовет" муниципальной программы "Белякинский кмфорт"</t>
  </si>
  <si>
    <t>2330073930</t>
  </si>
  <si>
    <t>Прочая закупка товаров, работ и услуг для обеспечения государственных (муниципальных) нужд</t>
  </si>
  <si>
    <t>Софинансирование за счет средств местного бюджета расходов на содержание автодорог общего пользования местного значения сельских поселений в рамках подпрограммы "Благоустройство территории МО Белякинский сельсовет" в рамках программы "Белякинский комфорт"</t>
  </si>
  <si>
    <t>23300S3930</t>
  </si>
  <si>
    <t>2340080020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</si>
  <si>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</si>
  <si>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</si>
  <si>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</si>
  <si>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</si>
  <si>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</si>
  <si>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</si>
  <si>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</si>
  <si>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</si>
  <si>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</si>
  <si>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</si>
  <si>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</si>
  <si>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244</t>
  </si>
  <si>
    <t>Уплата прочих налогов, сборов</t>
  </si>
  <si>
    <t>Уплата иных платежей</t>
  </si>
  <si>
    <t>853</t>
  </si>
  <si>
    <t>234008Ф000</t>
  </si>
  <si>
    <t>2340083000</t>
  </si>
  <si>
    <t>Софинансирование за счет средств местного бюджета расходов на обеспечение первичных мер пожарной безопасности сельских поселений в рамках подпрограммы"обеспечение пожарной безопасности на территории МО Белякинский сельсовет" муниципальной программы "Белякинский комфорт"</t>
  </si>
  <si>
    <t>23200S4120</t>
  </si>
  <si>
    <t>На обеспечение первичных мер пожарной безопасности в рамках подпрограммы "Обеспечение пожарной безопасности на территории МО Белякинский сельсовет" муниципальной программы "Белякинский комфорт"</t>
  </si>
  <si>
    <t>23200S4121</t>
  </si>
  <si>
    <t>233008Ф000</t>
  </si>
  <si>
    <t>233008Ф0000</t>
  </si>
  <si>
    <t>233008ф000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</si>
  <si>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</si>
  <si>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</si>
  <si>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</si>
  <si>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Пособия, компенсации и иные социальные выплаты гражданам, кроме публичных нормативных обязательств</t>
  </si>
  <si>
    <t>321</t>
  </si>
  <si>
    <t>831</t>
  </si>
  <si>
    <t>Приложение № 1 к  Решению</t>
  </si>
  <si>
    <t>Приложение № 2 к  Решению</t>
  </si>
  <si>
    <t>Приложение № 3 к Решению</t>
  </si>
  <si>
    <t>от  "23" декабря 2016г. № 16-24</t>
  </si>
  <si>
    <t>от  "23 " декабря 2016г. № 16-24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</si>
</sst>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.0"/>
  </numFmts>
  <fonts count="39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8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  <font>
      <b/>
      <i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0"/>
    <xf numFmtId="0" fontId="24" fillId="0" borderId="0"/>
  </cellStyleXfs>
  <cellXfs count="160">
    <xf numFmtId="0" fontId="0" fillId="0" borderId="0" xfId="0"/>
    <xf numFmtId="0" fontId="19" fillId="0" borderId="0" xfId="0" applyFont="1" applyFill="1"/>
    <xf numFmtId="0" fontId="20" fillId="0" borderId="0" xfId="0" applyFont="1" applyFill="1" applyAlignment="1">
      <alignment horizontal="right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9" fillId="0" borderId="0" xfId="0" applyNumberFormat="1" applyFont="1" applyAlignment="1">
      <alignment vertical="top" wrapText="1"/>
    </xf>
    <xf numFmtId="0" fontId="19" fillId="0" borderId="0" xfId="36" applyFont="1" applyFill="1" applyAlignment="1">
      <alignment horizontal="right"/>
    </xf>
    <xf numFmtId="0" fontId="19" fillId="0" borderId="0" xfId="0" applyFont="1" applyFill="1" applyAlignment="1"/>
    <xf numFmtId="49" fontId="19" fillId="0" borderId="11" xfId="0" applyNumberFormat="1" applyFont="1" applyBorder="1" applyAlignment="1">
      <alignment horizontal="center"/>
    </xf>
    <xf numFmtId="0" fontId="23" fillId="0" borderId="12" xfId="0" quotePrefix="1" applyNumberFormat="1" applyFont="1" applyBorder="1" applyAlignment="1">
      <alignment horizontal="center" wrapText="1"/>
    </xf>
    <xf numFmtId="49" fontId="25" fillId="0" borderId="0" xfId="0" applyNumberFormat="1" applyFont="1"/>
    <xf numFmtId="164" fontId="23" fillId="24" borderId="12" xfId="0" applyNumberFormat="1" applyFont="1" applyFill="1" applyBorder="1" applyAlignment="1">
      <alignment horizontal="right" wrapText="1"/>
    </xf>
    <xf numFmtId="0" fontId="0" fillId="24" borderId="0" xfId="0" applyFill="1"/>
    <xf numFmtId="0" fontId="25" fillId="0" borderId="0" xfId="0" applyNumberFormat="1" applyFont="1" applyFill="1"/>
    <xf numFmtId="49" fontId="25" fillId="0" borderId="0" xfId="0" applyNumberFormat="1" applyFont="1" applyFill="1" applyAlignment="1">
      <alignment horizontal="center"/>
    </xf>
    <xf numFmtId="0" fontId="1" fillId="0" borderId="0" xfId="0" applyFont="1" applyFill="1"/>
    <xf numFmtId="0" fontId="19" fillId="0" borderId="0" xfId="0" applyFont="1"/>
    <xf numFmtId="0" fontId="25" fillId="0" borderId="0" xfId="0" applyFont="1" applyFill="1"/>
    <xf numFmtId="0" fontId="27" fillId="0" borderId="0" xfId="0" applyFont="1" applyFill="1"/>
    <xf numFmtId="0" fontId="19" fillId="0" borderId="0" xfId="0" applyFont="1" applyFill="1" applyAlignment="1">
      <alignment horizontal="right"/>
    </xf>
    <xf numFmtId="164" fontId="19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>
      <alignment horizontal="center" vertical="top" wrapText="1"/>
    </xf>
    <xf numFmtId="164" fontId="23" fillId="24" borderId="12" xfId="0" quotePrefix="1" applyNumberFormat="1" applyFont="1" applyFill="1" applyBorder="1" applyAlignment="1">
      <alignment horizontal="right" vertical="top" wrapText="1"/>
    </xf>
    <xf numFmtId="0" fontId="23" fillId="24" borderId="12" xfId="0" quotePrefix="1" applyNumberFormat="1" applyFont="1" applyFill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center" vertical="top" wrapText="1"/>
    </xf>
    <xf numFmtId="164" fontId="23" fillId="24" borderId="12" xfId="0" applyNumberFormat="1" applyFont="1" applyFill="1" applyBorder="1" applyAlignment="1">
      <alignment horizontal="right" vertical="top" wrapText="1"/>
    </xf>
    <xf numFmtId="0" fontId="23" fillId="0" borderId="12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0" fontId="23" fillId="0" borderId="13" xfId="0" quotePrefix="1" applyNumberFormat="1" applyFont="1" applyFill="1" applyBorder="1" applyAlignment="1">
      <alignment horizontal="center" vertical="top" wrapText="1"/>
    </xf>
    <xf numFmtId="0" fontId="23" fillId="0" borderId="0" xfId="0" quotePrefix="1" applyNumberFormat="1" applyFont="1" applyFill="1" applyBorder="1" applyAlignment="1">
      <alignment horizontal="center" vertical="top" wrapText="1"/>
    </xf>
    <xf numFmtId="0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/>
    <xf numFmtId="0" fontId="19" fillId="0" borderId="0" xfId="0" applyFont="1" applyBorder="1" applyAlignment="1"/>
    <xf numFmtId="49" fontId="19" fillId="0" borderId="0" xfId="0" applyNumberFormat="1" applyFont="1" applyFill="1" applyAlignment="1">
      <alignment horizontal="center"/>
    </xf>
    <xf numFmtId="0" fontId="23" fillId="24" borderId="12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/>
    <xf numFmtId="0" fontId="19" fillId="24" borderId="0" xfId="0" applyNumberFormat="1" applyFont="1" applyFill="1" applyAlignment="1">
      <alignment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" fontId="23" fillId="24" borderId="12" xfId="0" quotePrefix="1" applyNumberFormat="1" applyFont="1" applyFill="1" applyBorder="1" applyAlignment="1">
      <alignment horizontal="right" vertical="top" wrapText="1"/>
    </xf>
    <xf numFmtId="2" fontId="23" fillId="24" borderId="12" xfId="0" quotePrefix="1" applyNumberFormat="1" applyFont="1" applyFill="1" applyBorder="1" applyAlignment="1">
      <alignment horizontal="right" vertical="top" wrapText="1"/>
    </xf>
    <xf numFmtId="164" fontId="23" fillId="24" borderId="14" xfId="0" quotePrefix="1" applyNumberFormat="1" applyFont="1" applyFill="1" applyBorder="1" applyAlignment="1">
      <alignment horizontal="right" vertical="top" wrapText="1"/>
    </xf>
    <xf numFmtId="49" fontId="29" fillId="24" borderId="10" xfId="0" applyNumberFormat="1" applyFont="1" applyFill="1" applyBorder="1" applyAlignment="1">
      <alignment horizontal="center" vertical="top" wrapText="1"/>
    </xf>
    <xf numFmtId="4" fontId="29" fillId="24" borderId="10" xfId="0" applyNumberFormat="1" applyFont="1" applyFill="1" applyBorder="1" applyAlignment="1">
      <alignment horizontal="right" vertical="top" wrapText="1"/>
    </xf>
    <xf numFmtId="49" fontId="29" fillId="24" borderId="15" xfId="0" applyNumberFormat="1" applyFont="1" applyFill="1" applyBorder="1" applyAlignment="1">
      <alignment horizontal="center" vertical="top" wrapText="1"/>
    </xf>
    <xf numFmtId="4" fontId="29" fillId="24" borderId="15" xfId="0" applyNumberFormat="1" applyFont="1" applyFill="1" applyBorder="1" applyAlignment="1">
      <alignment horizontal="right" vertical="top" wrapText="1"/>
    </xf>
    <xf numFmtId="164" fontId="23" fillId="24" borderId="16" xfId="0" quotePrefix="1" applyNumberFormat="1" applyFont="1" applyFill="1" applyBorder="1" applyAlignment="1">
      <alignment horizontal="right" vertical="top" wrapText="1"/>
    </xf>
    <xf numFmtId="0" fontId="23" fillId="24" borderId="12" xfId="0" applyNumberFormat="1" applyFont="1" applyFill="1" applyBorder="1" applyAlignment="1">
      <alignment horizontal="center" vertical="top" wrapText="1"/>
    </xf>
    <xf numFmtId="166" fontId="27" fillId="24" borderId="10" xfId="0" applyNumberFormat="1" applyFont="1" applyFill="1" applyBorder="1"/>
    <xf numFmtId="0" fontId="19" fillId="0" borderId="1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horizontal="left" vertical="center" wrapText="1"/>
    </xf>
    <xf numFmtId="0" fontId="23" fillId="24" borderId="19" xfId="0" quotePrefix="1" applyNumberFormat="1" applyFont="1" applyFill="1" applyBorder="1" applyAlignment="1">
      <alignment horizontal="left" vertical="top" wrapText="1"/>
    </xf>
    <xf numFmtId="0" fontId="23" fillId="24" borderId="19" xfId="0" applyNumberFormat="1" applyFont="1" applyFill="1" applyBorder="1" applyAlignment="1">
      <alignment horizontal="left" vertical="top" wrapText="1"/>
    </xf>
    <xf numFmtId="49" fontId="19" fillId="24" borderId="17" xfId="0" applyNumberFormat="1" applyFont="1" applyFill="1" applyBorder="1" applyAlignment="1">
      <alignment horizontal="left" vertical="top" wrapText="1"/>
    </xf>
    <xf numFmtId="165" fontId="19" fillId="24" borderId="17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49" fontId="19" fillId="0" borderId="17" xfId="0" applyNumberFormat="1" applyFont="1" applyBorder="1" applyAlignment="1">
      <alignment horizontal="left" vertical="top" wrapText="1"/>
    </xf>
    <xf numFmtId="0" fontId="23" fillId="0" borderId="19" xfId="0" quotePrefix="1" applyNumberFormat="1" applyFont="1" applyFill="1" applyBorder="1" applyAlignment="1">
      <alignment horizontal="left" vertical="top" wrapText="1"/>
    </xf>
    <xf numFmtId="49" fontId="19" fillId="0" borderId="17" xfId="0" applyNumberFormat="1" applyFont="1" applyBorder="1" applyAlignment="1">
      <alignment horizontal="left" vertical="center" wrapText="1"/>
    </xf>
    <xf numFmtId="165" fontId="19" fillId="0" borderId="17" xfId="0" applyNumberFormat="1" applyFont="1" applyBorder="1" applyAlignment="1">
      <alignment horizontal="left" vertical="center" wrapText="1"/>
    </xf>
    <xf numFmtId="0" fontId="23" fillId="0" borderId="19" xfId="0" applyNumberFormat="1" applyFont="1" applyFill="1" applyBorder="1" applyAlignment="1">
      <alignment horizontal="left" vertical="top" wrapText="1"/>
    </xf>
    <xf numFmtId="0" fontId="23" fillId="0" borderId="19" xfId="0" quotePrefix="1" applyNumberFormat="1" applyFont="1" applyBorder="1" applyAlignment="1">
      <alignment horizontal="left" vertical="top" wrapText="1"/>
    </xf>
    <xf numFmtId="49" fontId="19" fillId="25" borderId="17" xfId="0" applyNumberFormat="1" applyFont="1" applyFill="1" applyBorder="1" applyAlignment="1">
      <alignment horizontal="left" vertical="center" wrapText="1"/>
    </xf>
    <xf numFmtId="0" fontId="23" fillId="0" borderId="21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top" wrapText="1"/>
    </xf>
    <xf numFmtId="0" fontId="23" fillId="0" borderId="19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/>
    <xf numFmtId="49" fontId="23" fillId="0" borderId="12" xfId="0" quotePrefix="1" applyNumberFormat="1" applyFont="1" applyFill="1" applyBorder="1" applyAlignment="1">
      <alignment horizontal="center" vertical="top" wrapText="1"/>
    </xf>
    <xf numFmtId="49" fontId="32" fillId="0" borderId="17" xfId="0" applyNumberFormat="1" applyFont="1" applyBorder="1" applyAlignment="1">
      <alignment horizontal="left" vertical="center" wrapText="1"/>
    </xf>
    <xf numFmtId="49" fontId="32" fillId="24" borderId="17" xfId="0" applyNumberFormat="1" applyFont="1" applyFill="1" applyBorder="1" applyAlignment="1">
      <alignment horizontal="left" vertical="center" wrapText="1"/>
    </xf>
    <xf numFmtId="164" fontId="33" fillId="24" borderId="12" xfId="0" quotePrefix="1" applyNumberFormat="1" applyFont="1" applyFill="1" applyBorder="1" applyAlignment="1">
      <alignment horizontal="right" vertical="top" wrapText="1"/>
    </xf>
    <xf numFmtId="4" fontId="19" fillId="0" borderId="15" xfId="0" applyNumberFormat="1" applyFont="1" applyFill="1" applyBorder="1" applyAlignment="1">
      <alignment horizontal="right" vertical="top" wrapText="1"/>
    </xf>
    <xf numFmtId="4" fontId="28" fillId="0" borderId="10" xfId="0" applyNumberFormat="1" applyFont="1" applyFill="1" applyBorder="1" applyAlignment="1">
      <alignment horizontal="righ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0" fontId="33" fillId="0" borderId="21" xfId="0" quotePrefix="1" applyNumberFormat="1" applyFont="1" applyBorder="1" applyAlignment="1">
      <alignment vertical="top" wrapText="1"/>
    </xf>
    <xf numFmtId="0" fontId="33" fillId="0" borderId="12" xfId="0" quotePrefix="1" applyNumberFormat="1" applyFont="1" applyBorder="1" applyAlignment="1">
      <alignment horizontal="center" wrapText="1"/>
    </xf>
    <xf numFmtId="164" fontId="33" fillId="24" borderId="12" xfId="0" applyNumberFormat="1" applyFont="1" applyFill="1" applyBorder="1" applyAlignment="1">
      <alignment horizontal="right" wrapText="1"/>
    </xf>
    <xf numFmtId="49" fontId="28" fillId="0" borderId="10" xfId="0" applyNumberFormat="1" applyFont="1" applyFill="1" applyBorder="1" applyAlignment="1">
      <alignment horizontal="left" vertical="top" wrapText="1"/>
    </xf>
    <xf numFmtId="0" fontId="0" fillId="0" borderId="10" xfId="0" applyBorder="1"/>
    <xf numFmtId="2" fontId="19" fillId="0" borderId="10" xfId="0" applyNumberFormat="1" applyFont="1" applyBorder="1"/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23" fillId="0" borderId="22" xfId="0" quotePrefix="1" applyNumberFormat="1" applyFont="1" applyFill="1" applyBorder="1" applyAlignment="1">
      <alignment horizontal="center" vertical="top" wrapText="1"/>
    </xf>
    <xf numFmtId="164" fontId="23" fillId="24" borderId="10" xfId="0" quotePrefix="1" applyNumberFormat="1" applyFont="1" applyFill="1" applyBorder="1" applyAlignment="1">
      <alignment horizontal="right" vertical="top" wrapText="1"/>
    </xf>
    <xf numFmtId="49" fontId="19" fillId="0" borderId="15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65" fontId="19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28" fillId="0" borderId="10" xfId="0" applyNumberFormat="1" applyFont="1" applyFill="1" applyBorder="1" applyAlignment="1">
      <alignment horizontal="left" vertical="top" wrapText="1"/>
    </xf>
    <xf numFmtId="4" fontId="33" fillId="24" borderId="12" xfId="0" applyNumberFormat="1" applyFont="1" applyFill="1" applyBorder="1" applyAlignment="1">
      <alignment horizontal="right" wrapText="1"/>
    </xf>
    <xf numFmtId="2" fontId="23" fillId="24" borderId="12" xfId="0" applyNumberFormat="1" applyFont="1" applyFill="1" applyBorder="1" applyAlignment="1">
      <alignment horizontal="right" wrapText="1"/>
    </xf>
    <xf numFmtId="2" fontId="19" fillId="0" borderId="15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49" fontId="34" fillId="0" borderId="10" xfId="0" applyNumberFormat="1" applyFont="1" applyFill="1" applyBorder="1" applyAlignment="1">
      <alignment horizontal="left" vertical="top" wrapText="1"/>
    </xf>
    <xf numFmtId="49" fontId="34" fillId="24" borderId="17" xfId="0" applyNumberFormat="1" applyFont="1" applyFill="1" applyBorder="1" applyAlignment="1">
      <alignment horizontal="left" vertical="center" wrapText="1"/>
    </xf>
    <xf numFmtId="0" fontId="33" fillId="0" borderId="19" xfId="0" quotePrefix="1" applyNumberFormat="1" applyFont="1" applyFill="1" applyBorder="1" applyAlignment="1">
      <alignment horizontal="left" vertical="top" wrapText="1"/>
    </xf>
    <xf numFmtId="0" fontId="35" fillId="0" borderId="19" xfId="0" quotePrefix="1" applyNumberFormat="1" applyFont="1" applyFill="1" applyBorder="1" applyAlignment="1">
      <alignment horizontal="left" vertical="top" wrapText="1"/>
    </xf>
    <xf numFmtId="49" fontId="34" fillId="0" borderId="17" xfId="0" applyNumberFormat="1" applyFont="1" applyBorder="1" applyAlignment="1">
      <alignment horizontal="left" vertical="center" wrapText="1"/>
    </xf>
    <xf numFmtId="0" fontId="36" fillId="0" borderId="19" xfId="0" quotePrefix="1" applyNumberFormat="1" applyFont="1" applyFill="1" applyBorder="1" applyAlignment="1">
      <alignment horizontal="left" vertical="top" wrapText="1"/>
    </xf>
    <xf numFmtId="49" fontId="37" fillId="24" borderId="17" xfId="0" applyNumberFormat="1" applyFont="1" applyFill="1" applyBorder="1" applyAlignment="1">
      <alignment horizontal="left" vertical="center" wrapText="1"/>
    </xf>
    <xf numFmtId="0" fontId="33" fillId="0" borderId="19" xfId="0" quotePrefix="1" applyNumberFormat="1" applyFont="1" applyBorder="1" applyAlignment="1">
      <alignment horizontal="left" vertical="top" wrapText="1"/>
    </xf>
    <xf numFmtId="165" fontId="34" fillId="0" borderId="10" xfId="0" applyNumberFormat="1" applyFont="1" applyFill="1" applyBorder="1" applyAlignment="1">
      <alignment horizontal="left" vertical="top" wrapText="1"/>
    </xf>
    <xf numFmtId="0" fontId="33" fillId="0" borderId="12" xfId="0" quotePrefix="1" applyNumberFormat="1" applyFont="1" applyFill="1" applyBorder="1" applyAlignment="1">
      <alignment horizontal="center" vertical="top" wrapText="1"/>
    </xf>
    <xf numFmtId="4" fontId="33" fillId="24" borderId="12" xfId="0" quotePrefix="1" applyNumberFormat="1" applyFont="1" applyFill="1" applyBorder="1" applyAlignment="1">
      <alignment horizontal="right" vertical="top" wrapText="1"/>
    </xf>
    <xf numFmtId="0" fontId="33" fillId="24" borderId="12" xfId="0" quotePrefix="1" applyNumberFormat="1" applyFont="1" applyFill="1" applyBorder="1" applyAlignment="1">
      <alignment horizontal="center" vertical="top" wrapText="1"/>
    </xf>
    <xf numFmtId="0" fontId="38" fillId="24" borderId="12" xfId="0" quotePrefix="1" applyNumberFormat="1" applyFont="1" applyFill="1" applyBorder="1" applyAlignment="1">
      <alignment horizontal="center" vertical="top" wrapText="1"/>
    </xf>
    <xf numFmtId="164" fontId="35" fillId="24" borderId="12" xfId="0" quotePrefix="1" applyNumberFormat="1" applyFont="1" applyFill="1" applyBorder="1" applyAlignment="1">
      <alignment horizontal="right" vertical="top" wrapText="1"/>
    </xf>
    <xf numFmtId="0" fontId="33" fillId="24" borderId="19" xfId="0" applyNumberFormat="1" applyFont="1" applyFill="1" applyBorder="1" applyAlignment="1">
      <alignment horizontal="left" vertical="top" wrapText="1"/>
    </xf>
    <xf numFmtId="0" fontId="19" fillId="0" borderId="0" xfId="0" applyNumberFormat="1" applyFont="1" applyAlignment="1">
      <alignment wrapText="1"/>
    </xf>
    <xf numFmtId="0" fontId="19" fillId="0" borderId="10" xfId="0" applyNumberFormat="1" applyFont="1" applyFill="1" applyBorder="1" applyAlignment="1">
      <alignment horizontal="left" vertical="top" wrapText="1"/>
    </xf>
    <xf numFmtId="165" fontId="19" fillId="0" borderId="15" xfId="0" applyNumberFormat="1" applyFont="1" applyFill="1" applyBorder="1" applyAlignment="1">
      <alignment horizontal="left" vertical="top" wrapText="1"/>
    </xf>
    <xf numFmtId="165" fontId="19" fillId="24" borderId="17" xfId="0" applyNumberFormat="1" applyFont="1" applyFill="1" applyBorder="1" applyAlignment="1">
      <alignment horizontal="left" vertical="top" wrapText="1"/>
    </xf>
    <xf numFmtId="165" fontId="19" fillId="24" borderId="20" xfId="0" applyNumberFormat="1" applyFont="1" applyFill="1" applyBorder="1" applyAlignment="1">
      <alignment horizontal="left" vertical="top" wrapText="1"/>
    </xf>
    <xf numFmtId="0" fontId="29" fillId="0" borderId="10" xfId="0" applyFont="1" applyBorder="1"/>
    <xf numFmtId="49" fontId="29" fillId="0" borderId="15" xfId="0" applyNumberFormat="1" applyFont="1" applyFill="1" applyBorder="1" applyAlignment="1">
      <alignment horizontal="left" vertical="top" wrapText="1"/>
    </xf>
    <xf numFmtId="49" fontId="29" fillId="0" borderId="15" xfId="0" applyNumberFormat="1" applyFont="1" applyFill="1" applyBorder="1" applyAlignment="1">
      <alignment horizontal="center" vertical="top" wrapText="1"/>
    </xf>
    <xf numFmtId="4" fontId="29" fillId="0" borderId="15" xfId="0" applyNumberFormat="1" applyFont="1" applyFill="1" applyBorder="1" applyAlignment="1">
      <alignment horizontal="right" vertical="top" wrapText="1"/>
    </xf>
    <xf numFmtId="49" fontId="19" fillId="24" borderId="18" xfId="0" applyNumberFormat="1" applyFont="1" applyFill="1" applyBorder="1" applyAlignment="1">
      <alignment horizontal="left" vertical="center" wrapText="1"/>
    </xf>
    <xf numFmtId="49" fontId="19" fillId="24" borderId="11" xfId="0" applyNumberFormat="1" applyFont="1" applyFill="1" applyBorder="1" applyAlignment="1">
      <alignment horizontal="center" vertical="top" wrapText="1"/>
    </xf>
    <xf numFmtId="0" fontId="23" fillId="24" borderId="14" xfId="0" quotePrefix="1" applyNumberFormat="1" applyFont="1" applyFill="1" applyBorder="1" applyAlignment="1">
      <alignment horizontal="center" vertical="top" wrapText="1"/>
    </xf>
    <xf numFmtId="0" fontId="19" fillId="0" borderId="10" xfId="0" applyFont="1" applyBorder="1"/>
    <xf numFmtId="4" fontId="35" fillId="24" borderId="12" xfId="0" quotePrefix="1" applyNumberFormat="1" applyFont="1" applyFill="1" applyBorder="1" applyAlignment="1">
      <alignment horizontal="right" vertical="top" wrapText="1"/>
    </xf>
    <xf numFmtId="2" fontId="23" fillId="24" borderId="14" xfId="0" quotePrefix="1" applyNumberFormat="1" applyFont="1" applyFill="1" applyBorder="1" applyAlignment="1">
      <alignment horizontal="right" vertical="top" wrapText="1"/>
    </xf>
    <xf numFmtId="2" fontId="29" fillId="24" borderId="10" xfId="0" applyNumberFormat="1" applyFont="1" applyFill="1" applyBorder="1" applyAlignment="1">
      <alignment horizontal="right" vertical="top" wrapText="1"/>
    </xf>
    <xf numFmtId="2" fontId="29" fillId="24" borderId="15" xfId="0" applyNumberFormat="1" applyFont="1" applyFill="1" applyBorder="1" applyAlignment="1">
      <alignment horizontal="right" vertical="top" wrapText="1"/>
    </xf>
    <xf numFmtId="2" fontId="23" fillId="24" borderId="12" xfId="0" applyNumberFormat="1" applyFont="1" applyFill="1" applyBorder="1" applyAlignment="1">
      <alignment horizontal="right"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right" vertical="top" wrapText="1"/>
    </xf>
    <xf numFmtId="0" fontId="23" fillId="24" borderId="23" xfId="0" quotePrefix="1" applyNumberFormat="1" applyFont="1" applyFill="1" applyBorder="1" applyAlignment="1">
      <alignment horizontal="center" vertical="top" wrapText="1"/>
    </xf>
    <xf numFmtId="49" fontId="19" fillId="0" borderId="24" xfId="0" applyNumberFormat="1" applyFont="1" applyFill="1" applyBorder="1" applyAlignment="1">
      <alignment horizontal="center" vertical="top" wrapText="1"/>
    </xf>
    <xf numFmtId="2" fontId="23" fillId="24" borderId="10" xfId="0" quotePrefix="1" applyNumberFormat="1" applyFont="1" applyFill="1" applyBorder="1" applyAlignment="1">
      <alignment horizontal="right" vertical="top" wrapText="1"/>
    </xf>
    <xf numFmtId="0" fontId="23" fillId="24" borderId="25" xfId="0" quotePrefix="1" applyNumberFormat="1" applyFont="1" applyFill="1" applyBorder="1" applyAlignment="1">
      <alignment horizontal="left" vertical="top" wrapText="1"/>
    </xf>
    <xf numFmtId="2" fontId="33" fillId="24" borderId="12" xfId="0" quotePrefix="1" applyNumberFormat="1" applyFont="1" applyFill="1" applyBorder="1" applyAlignment="1">
      <alignment horizontal="right" vertical="top" wrapText="1"/>
    </xf>
    <xf numFmtId="2" fontId="19" fillId="0" borderId="24" xfId="0" applyNumberFormat="1" applyFont="1" applyFill="1" applyBorder="1" applyAlignment="1">
      <alignment horizontal="right" vertical="top" wrapText="1"/>
    </xf>
    <xf numFmtId="2" fontId="23" fillId="0" borderId="12" xfId="0" quotePrefix="1" applyNumberFormat="1" applyFont="1" applyFill="1" applyBorder="1" applyAlignment="1">
      <alignment horizontal="right" vertical="top" wrapText="1"/>
    </xf>
    <xf numFmtId="0" fontId="33" fillId="24" borderId="21" xfId="0" applyNumberFormat="1" applyFont="1" applyFill="1" applyBorder="1" applyAlignment="1">
      <alignment vertical="top" wrapText="1"/>
    </xf>
    <xf numFmtId="49" fontId="32" fillId="24" borderId="18" xfId="0" applyNumberFormat="1" applyFont="1" applyFill="1" applyBorder="1" applyAlignment="1">
      <alignment horizontal="left" vertical="top" wrapText="1"/>
    </xf>
    <xf numFmtId="49" fontId="32" fillId="24" borderId="11" xfId="0" applyNumberFormat="1" applyFont="1" applyFill="1" applyBorder="1" applyAlignment="1">
      <alignment horizontal="center" vertical="top" wrapText="1"/>
    </xf>
    <xf numFmtId="0" fontId="33" fillId="24" borderId="14" xfId="0" quotePrefix="1" applyNumberFormat="1" applyFont="1" applyFill="1" applyBorder="1" applyAlignment="1">
      <alignment horizontal="center" vertical="top" wrapText="1"/>
    </xf>
    <xf numFmtId="2" fontId="33" fillId="24" borderId="14" xfId="0" quotePrefix="1" applyNumberFormat="1" applyFont="1" applyFill="1" applyBorder="1" applyAlignment="1">
      <alignment horizontal="right" vertical="top" wrapText="1"/>
    </xf>
    <xf numFmtId="4" fontId="33" fillId="24" borderId="14" xfId="0" quotePrefix="1" applyNumberFormat="1" applyFont="1" applyFill="1" applyBorder="1" applyAlignment="1">
      <alignment horizontal="right" vertical="top" wrapText="1"/>
    </xf>
    <xf numFmtId="0" fontId="19" fillId="0" borderId="0" xfId="0" applyFont="1" applyBorder="1" applyAlignment="1">
      <alignment horizontal="right"/>
    </xf>
    <xf numFmtId="3" fontId="19" fillId="0" borderId="0" xfId="44" applyNumberFormat="1" applyFont="1" applyAlignment="1" applyProtection="1">
      <alignment horizontal="right"/>
      <protection hidden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_Tmp1" xfId="44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topLeftCell="A25" zoomScale="75" zoomScaleSheetLayoutView="75" workbookViewId="0">
      <selection activeCell="D14" sqref="D14"/>
    </sheetView>
  </sheetViews>
  <sheetFormatPr defaultRowHeight="15.75"/>
  <cols>
    <col min="2" max="2" width="37.5703125" style="6" customWidth="1"/>
    <col min="3" max="3" width="10.85546875" bestFit="1" customWidth="1"/>
    <col min="4" max="4" width="15.5703125" bestFit="1" customWidth="1"/>
    <col min="5" max="5" width="14.28515625" bestFit="1" customWidth="1"/>
    <col min="6" max="6" width="14.5703125" customWidth="1"/>
  </cols>
  <sheetData>
    <row r="1" spans="1:6">
      <c r="D1" s="154" t="s">
        <v>207</v>
      </c>
      <c r="E1" s="154"/>
      <c r="F1" s="154"/>
    </row>
    <row r="2" spans="1:6">
      <c r="D2" s="154" t="s">
        <v>59</v>
      </c>
      <c r="E2" s="154"/>
      <c r="F2" s="154"/>
    </row>
    <row r="3" spans="1:6">
      <c r="D3" s="155" t="s">
        <v>210</v>
      </c>
      <c r="E3" s="155"/>
      <c r="F3" s="155"/>
    </row>
    <row r="5" spans="1:6">
      <c r="C5" s="11"/>
      <c r="D5" s="154" t="s">
        <v>58</v>
      </c>
      <c r="E5" s="154"/>
      <c r="F5" s="154"/>
    </row>
    <row r="6" spans="1:6">
      <c r="C6" s="11"/>
      <c r="D6" s="154" t="s">
        <v>59</v>
      </c>
      <c r="E6" s="154"/>
      <c r="F6" s="154"/>
    </row>
    <row r="7" spans="1:6">
      <c r="C7" s="11"/>
      <c r="D7" s="155" t="s">
        <v>168</v>
      </c>
      <c r="E7" s="155"/>
      <c r="F7" s="155"/>
    </row>
    <row r="8" spans="1:6" ht="9" customHeight="1">
      <c r="C8" s="11"/>
      <c r="D8" s="8"/>
      <c r="E8" s="8"/>
      <c r="F8" s="7"/>
    </row>
    <row r="9" spans="1:6" ht="51.75" customHeight="1">
      <c r="A9" s="156" t="s">
        <v>164</v>
      </c>
      <c r="B9" s="156"/>
      <c r="C9" s="156"/>
      <c r="D9" s="156"/>
      <c r="E9" s="156"/>
      <c r="F9" s="156"/>
    </row>
    <row r="10" spans="1:6" ht="9.75" customHeight="1">
      <c r="A10" s="75"/>
      <c r="B10" s="75"/>
      <c r="C10" s="75"/>
      <c r="D10" s="75"/>
      <c r="E10" s="75"/>
      <c r="F10" s="75"/>
    </row>
    <row r="11" spans="1:6">
      <c r="B11" s="5"/>
      <c r="C11" s="1"/>
      <c r="D11" s="2"/>
      <c r="E11" s="2"/>
      <c r="F11" s="2" t="s">
        <v>163</v>
      </c>
    </row>
    <row r="12" spans="1:6" ht="31.5">
      <c r="A12" s="74" t="s">
        <v>161</v>
      </c>
      <c r="B12" s="71" t="s">
        <v>4</v>
      </c>
      <c r="C12" s="3" t="s">
        <v>0</v>
      </c>
      <c r="D12" s="4" t="s">
        <v>157</v>
      </c>
      <c r="E12" s="4" t="s">
        <v>158</v>
      </c>
      <c r="F12" s="4" t="s">
        <v>159</v>
      </c>
    </row>
    <row r="13" spans="1:6">
      <c r="A13" s="74"/>
      <c r="B13" s="72">
        <v>1</v>
      </c>
      <c r="C13" s="9" t="s">
        <v>66</v>
      </c>
      <c r="D13" s="9" t="s">
        <v>1</v>
      </c>
      <c r="E13" s="9" t="s">
        <v>2</v>
      </c>
      <c r="F13" s="9" t="s">
        <v>3</v>
      </c>
    </row>
    <row r="14" spans="1:6" ht="81.75" customHeight="1">
      <c r="A14" s="74">
        <f>A13+1</f>
        <v>1</v>
      </c>
      <c r="B14" s="67" t="s">
        <v>5</v>
      </c>
      <c r="C14" s="10" t="s">
        <v>31</v>
      </c>
      <c r="D14" s="102">
        <f>D15+D16+D17+D18+D19</f>
        <v>4180744.26</v>
      </c>
      <c r="E14" s="12">
        <f>E15+E16+E17+E18+E19</f>
        <v>1846653.5999999999</v>
      </c>
      <c r="F14" s="12">
        <f>F15+F16+F17+F18+F19</f>
        <v>1853499.4</v>
      </c>
    </row>
    <row r="15" spans="1:6" ht="63">
      <c r="A15" s="74">
        <f t="shared" ref="A15:A40" si="0">A14+1</f>
        <v>2</v>
      </c>
      <c r="B15" s="67" t="s">
        <v>6</v>
      </c>
      <c r="C15" s="10" t="s">
        <v>32</v>
      </c>
      <c r="D15" s="102">
        <v>557365.97</v>
      </c>
      <c r="E15" s="12">
        <v>551439.69999999995</v>
      </c>
      <c r="F15" s="12">
        <v>551439.69999999995</v>
      </c>
    </row>
    <row r="16" spans="1:6" ht="94.5">
      <c r="A16" s="74">
        <f t="shared" si="0"/>
        <v>3</v>
      </c>
      <c r="B16" s="67" t="s">
        <v>7</v>
      </c>
      <c r="C16" s="10" t="s">
        <v>33</v>
      </c>
      <c r="D16" s="102">
        <v>16800</v>
      </c>
      <c r="E16" s="12">
        <v>16800</v>
      </c>
      <c r="F16" s="12">
        <v>16800</v>
      </c>
    </row>
    <row r="17" spans="1:6" ht="94.5">
      <c r="A17" s="74">
        <f t="shared" si="0"/>
        <v>4</v>
      </c>
      <c r="B17" s="67" t="s">
        <v>8</v>
      </c>
      <c r="C17" s="10" t="s">
        <v>34</v>
      </c>
      <c r="D17" s="115">
        <v>3590578.2899999996</v>
      </c>
      <c r="E17" s="12">
        <v>1262413.8999999999</v>
      </c>
      <c r="F17" s="12">
        <v>1269259.7</v>
      </c>
    </row>
    <row r="18" spans="1:6">
      <c r="A18" s="74">
        <f t="shared" si="0"/>
        <v>5</v>
      </c>
      <c r="B18" s="67" t="s">
        <v>9</v>
      </c>
      <c r="C18" s="10" t="s">
        <v>35</v>
      </c>
      <c r="D18" s="102">
        <v>10000</v>
      </c>
      <c r="E18" s="12">
        <v>10000</v>
      </c>
      <c r="F18" s="12">
        <v>10000</v>
      </c>
    </row>
    <row r="19" spans="1:6" ht="31.5">
      <c r="A19" s="74">
        <f t="shared" si="0"/>
        <v>6</v>
      </c>
      <c r="B19" s="67" t="s">
        <v>10</v>
      </c>
      <c r="C19" s="10" t="s">
        <v>36</v>
      </c>
      <c r="D19" s="102">
        <v>6000</v>
      </c>
      <c r="E19" s="12">
        <v>6000</v>
      </c>
      <c r="F19" s="12">
        <v>6000</v>
      </c>
    </row>
    <row r="20" spans="1:6" ht="50.25" customHeight="1">
      <c r="A20" s="74">
        <f t="shared" si="0"/>
        <v>7</v>
      </c>
      <c r="B20" s="67" t="s">
        <v>11</v>
      </c>
      <c r="C20" s="10" t="s">
        <v>37</v>
      </c>
      <c r="D20" s="102">
        <f>D21</f>
        <v>44138</v>
      </c>
      <c r="E20" s="12">
        <f t="shared" ref="E20:F20" si="1">E21</f>
        <v>41848</v>
      </c>
      <c r="F20" s="12">
        <f t="shared" si="1"/>
        <v>0</v>
      </c>
    </row>
    <row r="21" spans="1:6" ht="31.5">
      <c r="A21" s="74">
        <f t="shared" si="0"/>
        <v>8</v>
      </c>
      <c r="B21" s="67" t="s">
        <v>12</v>
      </c>
      <c r="C21" s="10" t="s">
        <v>38</v>
      </c>
      <c r="D21" s="102">
        <v>44138</v>
      </c>
      <c r="E21" s="12">
        <v>41848</v>
      </c>
      <c r="F21" s="12"/>
    </row>
    <row r="22" spans="1:6" ht="63">
      <c r="A22" s="74">
        <f t="shared" si="0"/>
        <v>9</v>
      </c>
      <c r="B22" s="67" t="s">
        <v>13</v>
      </c>
      <c r="C22" s="10" t="s">
        <v>39</v>
      </c>
      <c r="D22" s="102">
        <f>D23+D24</f>
        <v>44047.189999999995</v>
      </c>
      <c r="E22" s="12">
        <f t="shared" ref="E22:F22" si="2">E23+E24</f>
        <v>90000</v>
      </c>
      <c r="F22" s="12">
        <f t="shared" si="2"/>
        <v>90000</v>
      </c>
    </row>
    <row r="23" spans="1:6" ht="63">
      <c r="A23" s="74">
        <f t="shared" si="0"/>
        <v>10</v>
      </c>
      <c r="B23" s="67" t="s">
        <v>14</v>
      </c>
      <c r="C23" s="10" t="s">
        <v>40</v>
      </c>
      <c r="D23" s="102"/>
      <c r="E23" s="12">
        <v>15000</v>
      </c>
      <c r="F23" s="12">
        <v>15000</v>
      </c>
    </row>
    <row r="24" spans="1:6" ht="31.5">
      <c r="A24" s="74">
        <f t="shared" si="0"/>
        <v>11</v>
      </c>
      <c r="B24" s="67" t="s">
        <v>15</v>
      </c>
      <c r="C24" s="10" t="s">
        <v>41</v>
      </c>
      <c r="D24" s="102">
        <v>44047.189999999995</v>
      </c>
      <c r="E24" s="12">
        <v>75000</v>
      </c>
      <c r="F24" s="12">
        <v>75000</v>
      </c>
    </row>
    <row r="25" spans="1:6">
      <c r="A25" s="74">
        <f t="shared" si="0"/>
        <v>12</v>
      </c>
      <c r="B25" s="67" t="s">
        <v>16</v>
      </c>
      <c r="C25" s="10" t="s">
        <v>42</v>
      </c>
      <c r="D25" s="102">
        <f>D26</f>
        <v>246742.7</v>
      </c>
      <c r="E25" s="12">
        <f t="shared" ref="E25:F25" si="3">E26</f>
        <v>181895.6</v>
      </c>
      <c r="F25" s="12">
        <f t="shared" si="3"/>
        <v>181895.6</v>
      </c>
    </row>
    <row r="26" spans="1:6" ht="31.5">
      <c r="A26" s="74">
        <f t="shared" si="0"/>
        <v>13</v>
      </c>
      <c r="B26" s="67" t="s">
        <v>17</v>
      </c>
      <c r="C26" s="10" t="s">
        <v>43</v>
      </c>
      <c r="D26" s="103">
        <v>246742.7</v>
      </c>
      <c r="E26" s="12">
        <v>181895.6</v>
      </c>
      <c r="F26" s="12">
        <v>181895.6</v>
      </c>
    </row>
    <row r="27" spans="1:6" ht="31.5">
      <c r="A27" s="74">
        <f t="shared" si="0"/>
        <v>14</v>
      </c>
      <c r="B27" s="67" t="s">
        <v>18</v>
      </c>
      <c r="C27" s="10" t="s">
        <v>44</v>
      </c>
      <c r="D27" s="102">
        <f>D28+D29+D30</f>
        <v>1225784.1499999999</v>
      </c>
      <c r="E27" s="12">
        <f t="shared" ref="E27" si="4">E28+E29+E30</f>
        <v>722816.89999999991</v>
      </c>
      <c r="F27" s="12">
        <f>F28+F29+F30</f>
        <v>645169.6</v>
      </c>
    </row>
    <row r="28" spans="1:6">
      <c r="A28" s="74">
        <f t="shared" si="0"/>
        <v>15</v>
      </c>
      <c r="B28" s="67" t="s">
        <v>19</v>
      </c>
      <c r="C28" s="10" t="s">
        <v>45</v>
      </c>
      <c r="D28" s="102">
        <v>271740</v>
      </c>
      <c r="E28" s="12">
        <v>142765.29999999999</v>
      </c>
      <c r="F28" s="12">
        <v>61795.1</v>
      </c>
    </row>
    <row r="29" spans="1:6">
      <c r="A29" s="74">
        <f t="shared" si="0"/>
        <v>16</v>
      </c>
      <c r="B29" s="67" t="s">
        <v>20</v>
      </c>
      <c r="C29" s="10" t="s">
        <v>46</v>
      </c>
      <c r="D29" s="102"/>
      <c r="E29" s="12">
        <v>16700</v>
      </c>
      <c r="F29" s="12">
        <v>16700</v>
      </c>
    </row>
    <row r="30" spans="1:6">
      <c r="A30" s="74">
        <f t="shared" si="0"/>
        <v>17</v>
      </c>
      <c r="B30" s="67" t="s">
        <v>21</v>
      </c>
      <c r="C30" s="10" t="s">
        <v>47</v>
      </c>
      <c r="D30" s="103">
        <v>954044.15</v>
      </c>
      <c r="E30" s="12">
        <v>563351.6</v>
      </c>
      <c r="F30" s="12">
        <v>566674.5</v>
      </c>
    </row>
    <row r="31" spans="1:6">
      <c r="A31" s="74">
        <f t="shared" si="0"/>
        <v>18</v>
      </c>
      <c r="B31" s="67" t="s">
        <v>22</v>
      </c>
      <c r="C31" s="10" t="s">
        <v>48</v>
      </c>
      <c r="D31" s="102">
        <f>D32</f>
        <v>0</v>
      </c>
      <c r="E31" s="12">
        <f t="shared" ref="E31:F31" si="5">E32</f>
        <v>62500</v>
      </c>
      <c r="F31" s="12">
        <f t="shared" si="5"/>
        <v>62500</v>
      </c>
    </row>
    <row r="32" spans="1:6" ht="31.5">
      <c r="A32" s="74">
        <f t="shared" si="0"/>
        <v>19</v>
      </c>
      <c r="B32" s="67" t="s">
        <v>23</v>
      </c>
      <c r="C32" s="10" t="s">
        <v>49</v>
      </c>
      <c r="D32" s="102">
        <v>0</v>
      </c>
      <c r="E32" s="12">
        <v>62500</v>
      </c>
      <c r="F32" s="12">
        <v>62500</v>
      </c>
    </row>
    <row r="33" spans="1:6">
      <c r="A33" s="74">
        <f t="shared" si="0"/>
        <v>20</v>
      </c>
      <c r="B33" s="67" t="s">
        <v>24</v>
      </c>
      <c r="C33" s="10" t="s">
        <v>50</v>
      </c>
      <c r="D33" s="102">
        <f>D34</f>
        <v>40000</v>
      </c>
      <c r="E33" s="12">
        <f t="shared" ref="E33:F33" si="6">E34</f>
        <v>40000</v>
      </c>
      <c r="F33" s="12">
        <f t="shared" si="6"/>
        <v>40000</v>
      </c>
    </row>
    <row r="34" spans="1:6">
      <c r="A34" s="74">
        <f t="shared" si="0"/>
        <v>21</v>
      </c>
      <c r="B34" s="67" t="s">
        <v>25</v>
      </c>
      <c r="C34" s="10" t="s">
        <v>51</v>
      </c>
      <c r="D34" s="102">
        <v>40000</v>
      </c>
      <c r="E34" s="12">
        <v>40000</v>
      </c>
      <c r="F34" s="12">
        <v>40000</v>
      </c>
    </row>
    <row r="35" spans="1:6">
      <c r="A35" s="74">
        <f t="shared" si="0"/>
        <v>22</v>
      </c>
      <c r="B35" s="67" t="s">
        <v>26</v>
      </c>
      <c r="C35" s="10" t="s">
        <v>52</v>
      </c>
      <c r="D35" s="102">
        <f>D36</f>
        <v>12000</v>
      </c>
      <c r="E35" s="12">
        <f t="shared" ref="E35:F35" si="7">E36</f>
        <v>12000</v>
      </c>
      <c r="F35" s="12">
        <f t="shared" si="7"/>
        <v>12000</v>
      </c>
    </row>
    <row r="36" spans="1:6">
      <c r="A36" s="74">
        <f t="shared" si="0"/>
        <v>23</v>
      </c>
      <c r="B36" s="67" t="s">
        <v>27</v>
      </c>
      <c r="C36" s="10" t="s">
        <v>53</v>
      </c>
      <c r="D36" s="102">
        <v>12000</v>
      </c>
      <c r="E36" s="12">
        <v>12000</v>
      </c>
      <c r="F36" s="12">
        <v>12000</v>
      </c>
    </row>
    <row r="37" spans="1:6" ht="31.5">
      <c r="A37" s="74">
        <f t="shared" si="0"/>
        <v>24</v>
      </c>
      <c r="B37" s="67" t="s">
        <v>28</v>
      </c>
      <c r="C37" s="10" t="s">
        <v>54</v>
      </c>
      <c r="D37" s="102">
        <f>D38</f>
        <v>303368.18</v>
      </c>
      <c r="E37" s="12">
        <f t="shared" ref="E37:F37" si="8">E38</f>
        <v>283481.86</v>
      </c>
      <c r="F37" s="12">
        <f t="shared" si="8"/>
        <v>283481.86</v>
      </c>
    </row>
    <row r="38" spans="1:6" ht="21.75" customHeight="1">
      <c r="A38" s="74">
        <f t="shared" si="0"/>
        <v>25</v>
      </c>
      <c r="B38" s="67" t="s">
        <v>29</v>
      </c>
      <c r="C38" s="10" t="s">
        <v>55</v>
      </c>
      <c r="D38" s="102">
        <v>303368.18</v>
      </c>
      <c r="E38" s="12">
        <v>283481.86</v>
      </c>
      <c r="F38" s="12">
        <v>283481.86</v>
      </c>
    </row>
    <row r="39" spans="1:6">
      <c r="A39" s="74">
        <f t="shared" si="0"/>
        <v>26</v>
      </c>
      <c r="B39" s="73" t="s">
        <v>57</v>
      </c>
      <c r="C39" s="10"/>
      <c r="D39" s="102">
        <v>0</v>
      </c>
      <c r="E39" s="12">
        <v>81432</v>
      </c>
      <c r="F39" s="12">
        <v>163423.5</v>
      </c>
    </row>
    <row r="40" spans="1:6">
      <c r="A40" s="74">
        <f t="shared" si="0"/>
        <v>27</v>
      </c>
      <c r="B40" s="84" t="s">
        <v>30</v>
      </c>
      <c r="C40" s="85" t="s">
        <v>56</v>
      </c>
      <c r="D40" s="101">
        <f>D14+D20+D22+D25+D27+D31+D33+D35+D37+D39</f>
        <v>6096824.4800000004</v>
      </c>
      <c r="E40" s="86">
        <f t="shared" ref="E40:F40" si="9">E14+E20+E22+E25+E27+E31+E33+E35+E37+E39</f>
        <v>3362627.9599999995</v>
      </c>
      <c r="F40" s="86">
        <f t="shared" si="9"/>
        <v>3331969.96</v>
      </c>
    </row>
    <row r="41" spans="1:6">
      <c r="A41" s="74"/>
      <c r="D41" s="13"/>
      <c r="E41" s="13"/>
      <c r="F41" s="13"/>
    </row>
  </sheetData>
  <mergeCells count="7">
    <mergeCell ref="D5:F5"/>
    <mergeCell ref="D6:F6"/>
    <mergeCell ref="D7:F7"/>
    <mergeCell ref="A9:F9"/>
    <mergeCell ref="D1:F1"/>
    <mergeCell ref="D2:F2"/>
    <mergeCell ref="D3:F3"/>
  </mergeCells>
  <phoneticPr fontId="0" type="noConversion"/>
  <pageMargins left="0.6692913385826772" right="0.43307086614173229" top="0.78740157480314965" bottom="0.78740157480314965" header="0.51181102362204722" footer="0.51181102362204722"/>
  <pageSetup paperSize="9" scale="91" firstPageNumber="8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view="pageBreakPreview" zoomScale="75" zoomScaleSheetLayoutView="75" workbookViewId="0">
      <selection activeCell="H11" sqref="H11"/>
    </sheetView>
  </sheetViews>
  <sheetFormatPr defaultRowHeight="12.75"/>
  <cols>
    <col min="1" max="1" width="11.140625" style="16" bestFit="1" customWidth="1"/>
    <col min="2" max="2" width="42.5703125" style="32" customWidth="1"/>
    <col min="3" max="3" width="11.140625" style="33" customWidth="1"/>
    <col min="4" max="4" width="11.85546875" style="33" customWidth="1"/>
    <col min="5" max="5" width="16.140625" style="33" customWidth="1"/>
    <col min="6" max="6" width="10.5703125" style="33" customWidth="1"/>
    <col min="7" max="7" width="16.28515625" style="33" customWidth="1"/>
    <col min="8" max="8" width="13.5703125" style="33" customWidth="1"/>
    <col min="9" max="9" width="14.28515625" style="16" customWidth="1"/>
    <col min="10" max="10" width="10.7109375" style="16" bestFit="1" customWidth="1"/>
    <col min="11" max="11" width="20.42578125" style="16" customWidth="1"/>
    <col min="12" max="12" width="13.5703125" style="16" customWidth="1"/>
    <col min="13" max="13" width="20" style="16" customWidth="1"/>
    <col min="14" max="14" width="13.7109375" style="16" customWidth="1"/>
    <col min="15" max="16384" width="9.140625" style="16"/>
  </cols>
  <sheetData>
    <row r="1" spans="1:9" ht="15.75">
      <c r="D1" s="154" t="s">
        <v>208</v>
      </c>
      <c r="E1" s="154"/>
      <c r="F1" s="154"/>
      <c r="G1" s="154"/>
      <c r="H1" s="154"/>
      <c r="I1" s="154"/>
    </row>
    <row r="2" spans="1:9" ht="15.75">
      <c r="D2" s="17"/>
      <c r="E2" s="154" t="s">
        <v>59</v>
      </c>
      <c r="F2" s="154"/>
      <c r="G2" s="154"/>
      <c r="H2" s="154"/>
      <c r="I2" s="154"/>
    </row>
    <row r="3" spans="1:9" ht="15.75">
      <c r="D3" s="17"/>
      <c r="E3" s="155" t="s">
        <v>211</v>
      </c>
      <c r="F3" s="155"/>
      <c r="G3" s="155"/>
      <c r="H3" s="155"/>
      <c r="I3" s="155"/>
    </row>
    <row r="5" spans="1:9" ht="15.75">
      <c r="B5" s="14"/>
      <c r="C5" s="15"/>
      <c r="D5" s="154" t="s">
        <v>61</v>
      </c>
      <c r="E5" s="154"/>
      <c r="F5" s="154"/>
      <c r="G5" s="154"/>
      <c r="H5" s="154"/>
      <c r="I5" s="154"/>
    </row>
    <row r="6" spans="1:9" ht="15.75">
      <c r="B6" s="14"/>
      <c r="C6" s="15"/>
      <c r="D6" s="17"/>
      <c r="E6" s="154" t="s">
        <v>59</v>
      </c>
      <c r="F6" s="154"/>
      <c r="G6" s="154"/>
      <c r="H6" s="154"/>
      <c r="I6" s="154"/>
    </row>
    <row r="7" spans="1:9" ht="15.75">
      <c r="B7" s="14"/>
      <c r="C7" s="15"/>
      <c r="D7" s="17"/>
      <c r="E7" s="155" t="s">
        <v>169</v>
      </c>
      <c r="F7" s="155"/>
      <c r="G7" s="155"/>
      <c r="H7" s="155"/>
      <c r="I7" s="155"/>
    </row>
    <row r="8" spans="1:9">
      <c r="B8" s="14"/>
      <c r="C8" s="15"/>
      <c r="D8" s="15"/>
      <c r="E8" s="15"/>
      <c r="F8" s="15"/>
      <c r="G8" s="15"/>
      <c r="H8" s="15"/>
      <c r="I8" s="18"/>
    </row>
    <row r="9" spans="1:9" s="19" customFormat="1" ht="18.75">
      <c r="B9" s="157" t="s">
        <v>166</v>
      </c>
      <c r="C9" s="157"/>
      <c r="D9" s="157"/>
      <c r="E9" s="157"/>
      <c r="F9" s="157"/>
      <c r="G9" s="157"/>
      <c r="H9" s="157"/>
      <c r="I9" s="76"/>
    </row>
    <row r="10" spans="1:9" s="19" customFormat="1" ht="18.75">
      <c r="B10" s="157" t="s">
        <v>165</v>
      </c>
      <c r="C10" s="157"/>
      <c r="D10" s="157"/>
      <c r="E10" s="157"/>
      <c r="F10" s="157"/>
      <c r="G10" s="157"/>
      <c r="H10" s="157"/>
      <c r="I10" s="76"/>
    </row>
    <row r="11" spans="1:9" ht="15.75">
      <c r="B11" s="14"/>
      <c r="C11" s="15"/>
      <c r="D11" s="15"/>
      <c r="E11" s="15"/>
      <c r="F11" s="15"/>
      <c r="G11" s="15"/>
      <c r="H11" s="15"/>
      <c r="I11" s="20" t="s">
        <v>162</v>
      </c>
    </row>
    <row r="12" spans="1:9" ht="47.25">
      <c r="A12" s="61" t="s">
        <v>161</v>
      </c>
      <c r="B12" s="52" t="s">
        <v>62</v>
      </c>
      <c r="C12" s="4" t="s">
        <v>63</v>
      </c>
      <c r="D12" s="4" t="s">
        <v>0</v>
      </c>
      <c r="E12" s="4" t="s">
        <v>64</v>
      </c>
      <c r="F12" s="4" t="s">
        <v>65</v>
      </c>
      <c r="G12" s="21" t="s">
        <v>157</v>
      </c>
      <c r="H12" s="21" t="s">
        <v>158</v>
      </c>
      <c r="I12" s="21" t="s">
        <v>159</v>
      </c>
    </row>
    <row r="13" spans="1:9" ht="15.75">
      <c r="A13" s="70"/>
      <c r="B13" s="53" t="s">
        <v>160</v>
      </c>
      <c r="C13" s="22" t="s">
        <v>66</v>
      </c>
      <c r="D13" s="22" t="s">
        <v>1</v>
      </c>
      <c r="E13" s="22" t="s">
        <v>2</v>
      </c>
      <c r="F13" s="22" t="s">
        <v>3</v>
      </c>
      <c r="G13" s="22" t="s">
        <v>60</v>
      </c>
      <c r="H13" s="22" t="s">
        <v>67</v>
      </c>
      <c r="I13" s="22" t="s">
        <v>68</v>
      </c>
    </row>
    <row r="14" spans="1:9" ht="31.5">
      <c r="A14" s="70">
        <f>A13+1</f>
        <v>1</v>
      </c>
      <c r="B14" s="54" t="s">
        <v>69</v>
      </c>
      <c r="C14" s="23">
        <v>903</v>
      </c>
      <c r="D14" s="23" t="s">
        <v>56</v>
      </c>
      <c r="E14" s="23" t="s">
        <v>56</v>
      </c>
      <c r="F14" s="23" t="s">
        <v>56</v>
      </c>
      <c r="G14" s="42">
        <f>G15+G68+G83+G100+G110+G149+G156+G163+G170+G181</f>
        <v>6096824.4800000004</v>
      </c>
      <c r="H14" s="24">
        <f>H15+H68+H83+H100+H110+H149+H156+H163+H170+H181+0.1</f>
        <v>3219028.55</v>
      </c>
      <c r="I14" s="24">
        <f>I15+I68+I83+I100+I110+I149+I156+I163+I170+I181</f>
        <v>3229068.58</v>
      </c>
    </row>
    <row r="15" spans="1:9" ht="31.5">
      <c r="A15" s="70">
        <f t="shared" ref="A15:A78" si="0">A14+1</f>
        <v>2</v>
      </c>
      <c r="B15" s="54" t="s">
        <v>5</v>
      </c>
      <c r="C15" s="23">
        <v>903</v>
      </c>
      <c r="D15" s="23" t="s">
        <v>31</v>
      </c>
      <c r="E15" s="23" t="s">
        <v>56</v>
      </c>
      <c r="F15" s="23" t="s">
        <v>56</v>
      </c>
      <c r="G15" s="24">
        <f>G16+G23+G26+G57+G63</f>
        <v>4180744.26</v>
      </c>
      <c r="H15" s="24">
        <f>H16+H22+H26+H57+H64+H78</f>
        <v>1778054.0899999999</v>
      </c>
      <c r="I15" s="24">
        <f>I16+I22+I26+I57+I64+I78</f>
        <v>1789244.02</v>
      </c>
    </row>
    <row r="16" spans="1:9" ht="34.5" customHeight="1">
      <c r="A16" s="70">
        <f t="shared" si="0"/>
        <v>3</v>
      </c>
      <c r="B16" s="54" t="s">
        <v>70</v>
      </c>
      <c r="C16" s="23">
        <v>903</v>
      </c>
      <c r="D16" s="23" t="s">
        <v>32</v>
      </c>
      <c r="E16" s="23" t="s">
        <v>56</v>
      </c>
      <c r="F16" s="23" t="s">
        <v>56</v>
      </c>
      <c r="G16" s="42">
        <f>G18+G20+G22</f>
        <v>557365.97</v>
      </c>
      <c r="H16" s="42">
        <f>H18+H20+H22</f>
        <v>551439.71</v>
      </c>
      <c r="I16" s="42">
        <f>I18+I20+I22</f>
        <v>551439.71</v>
      </c>
    </row>
    <row r="17" spans="1:9" ht="31.5">
      <c r="A17" s="70">
        <f t="shared" si="0"/>
        <v>4</v>
      </c>
      <c r="B17" s="96" t="s">
        <v>181</v>
      </c>
      <c r="C17" s="92" t="s">
        <v>72</v>
      </c>
      <c r="D17" s="92" t="s">
        <v>32</v>
      </c>
      <c r="E17" s="92" t="s">
        <v>136</v>
      </c>
      <c r="F17" s="92" t="s">
        <v>133</v>
      </c>
      <c r="G17" s="83">
        <v>419873.86</v>
      </c>
      <c r="H17" s="83">
        <v>423532.79999999999</v>
      </c>
      <c r="I17" s="83">
        <v>423532.79999999999</v>
      </c>
    </row>
    <row r="18" spans="1:9" ht="31.5">
      <c r="A18" s="70">
        <f t="shared" si="0"/>
        <v>5</v>
      </c>
      <c r="B18" s="95" t="s">
        <v>181</v>
      </c>
      <c r="C18" s="91" t="s">
        <v>72</v>
      </c>
      <c r="D18" s="91" t="s">
        <v>32</v>
      </c>
      <c r="E18" s="91" t="s">
        <v>136</v>
      </c>
      <c r="F18" s="91" t="s">
        <v>133</v>
      </c>
      <c r="G18" s="81">
        <f>G17</f>
        <v>419873.86</v>
      </c>
      <c r="H18" s="81">
        <v>423532.79999999999</v>
      </c>
      <c r="I18" s="81">
        <v>423532.79999999999</v>
      </c>
    </row>
    <row r="19" spans="1:9" ht="63">
      <c r="A19" s="70">
        <f t="shared" si="0"/>
        <v>6</v>
      </c>
      <c r="B19" s="96" t="s">
        <v>182</v>
      </c>
      <c r="C19" s="92" t="s">
        <v>72</v>
      </c>
      <c r="D19" s="92" t="s">
        <v>32</v>
      </c>
      <c r="E19" s="92" t="s">
        <v>136</v>
      </c>
      <c r="F19" s="92" t="s">
        <v>183</v>
      </c>
      <c r="G19" s="83">
        <f>G20</f>
        <v>10690.2</v>
      </c>
      <c r="H19" s="24"/>
      <c r="I19" s="24"/>
    </row>
    <row r="20" spans="1:9" ht="48.75" customHeight="1">
      <c r="A20" s="70">
        <f t="shared" si="0"/>
        <v>7</v>
      </c>
      <c r="B20" s="95" t="s">
        <v>182</v>
      </c>
      <c r="C20" s="91" t="s">
        <v>72</v>
      </c>
      <c r="D20" s="91" t="s">
        <v>32</v>
      </c>
      <c r="E20" s="91" t="s">
        <v>136</v>
      </c>
      <c r="F20" s="91" t="s">
        <v>183</v>
      </c>
      <c r="G20" s="81">
        <v>10690.2</v>
      </c>
      <c r="H20" s="24"/>
      <c r="I20" s="24"/>
    </row>
    <row r="21" spans="1:9" ht="34.5" customHeight="1">
      <c r="A21" s="70">
        <f t="shared" si="0"/>
        <v>8</v>
      </c>
      <c r="B21" s="96" t="s">
        <v>184</v>
      </c>
      <c r="C21" s="92" t="s">
        <v>72</v>
      </c>
      <c r="D21" s="92" t="s">
        <v>32</v>
      </c>
      <c r="E21" s="92" t="s">
        <v>136</v>
      </c>
      <c r="F21" s="92" t="s">
        <v>185</v>
      </c>
      <c r="G21" s="83">
        <f>G22</f>
        <v>126801.91</v>
      </c>
      <c r="H21" s="83">
        <v>127906.91</v>
      </c>
      <c r="I21" s="83">
        <v>127906.91</v>
      </c>
    </row>
    <row r="22" spans="1:9" ht="51" customHeight="1">
      <c r="A22" s="70">
        <f t="shared" si="0"/>
        <v>9</v>
      </c>
      <c r="B22" s="95" t="s">
        <v>184</v>
      </c>
      <c r="C22" s="91" t="s">
        <v>72</v>
      </c>
      <c r="D22" s="91" t="s">
        <v>32</v>
      </c>
      <c r="E22" s="91" t="s">
        <v>136</v>
      </c>
      <c r="F22" s="91" t="s">
        <v>185</v>
      </c>
      <c r="G22" s="81">
        <v>126801.91</v>
      </c>
      <c r="H22" s="81">
        <v>127906.91</v>
      </c>
      <c r="I22" s="81">
        <v>127906.91</v>
      </c>
    </row>
    <row r="23" spans="1:9" ht="63.75" customHeight="1">
      <c r="A23" s="70">
        <f t="shared" si="0"/>
        <v>10</v>
      </c>
      <c r="B23" s="105" t="s">
        <v>7</v>
      </c>
      <c r="C23" s="23">
        <v>903</v>
      </c>
      <c r="D23" s="23" t="s">
        <v>33</v>
      </c>
      <c r="E23" s="26"/>
      <c r="F23" s="23"/>
      <c r="G23" s="24">
        <f>G24</f>
        <v>16800</v>
      </c>
      <c r="H23" s="24">
        <f t="shared" ref="H23:I24" si="1">H24</f>
        <v>16800</v>
      </c>
      <c r="I23" s="24">
        <f t="shared" si="1"/>
        <v>16800</v>
      </c>
    </row>
    <row r="24" spans="1:9" ht="48" customHeight="1">
      <c r="A24" s="70">
        <f t="shared" si="0"/>
        <v>11</v>
      </c>
      <c r="B24" s="96" t="s">
        <v>78</v>
      </c>
      <c r="C24" s="23">
        <v>903</v>
      </c>
      <c r="D24" s="23" t="s">
        <v>33</v>
      </c>
      <c r="E24" s="26" t="s">
        <v>138</v>
      </c>
      <c r="F24" s="23"/>
      <c r="G24" s="24">
        <f>G25</f>
        <v>16800</v>
      </c>
      <c r="H24" s="24">
        <f t="shared" si="1"/>
        <v>16800</v>
      </c>
      <c r="I24" s="24">
        <f t="shared" si="1"/>
        <v>16800</v>
      </c>
    </row>
    <row r="25" spans="1:9" ht="35.25" customHeight="1">
      <c r="A25" s="70">
        <f t="shared" si="0"/>
        <v>12</v>
      </c>
      <c r="B25" s="95" t="s">
        <v>201</v>
      </c>
      <c r="C25" s="23">
        <v>903</v>
      </c>
      <c r="D25" s="23" t="s">
        <v>33</v>
      </c>
      <c r="E25" s="26" t="s">
        <v>138</v>
      </c>
      <c r="F25" s="23">
        <v>123</v>
      </c>
      <c r="G25" s="24">
        <v>16800</v>
      </c>
      <c r="H25" s="24">
        <v>16800</v>
      </c>
      <c r="I25" s="27">
        <v>16800</v>
      </c>
    </row>
    <row r="26" spans="1:9" ht="67.5" customHeight="1">
      <c r="A26" s="70">
        <f t="shared" si="0"/>
        <v>13</v>
      </c>
      <c r="B26" s="106" t="s">
        <v>8</v>
      </c>
      <c r="C26" s="114">
        <v>903</v>
      </c>
      <c r="D26" s="114" t="s">
        <v>34</v>
      </c>
      <c r="E26" s="114"/>
      <c r="F26" s="114"/>
      <c r="G26" s="115">
        <f>G27+G49</f>
        <v>3590578.2899999996</v>
      </c>
      <c r="H26" s="80">
        <f>H27+H49</f>
        <v>1082707.47</v>
      </c>
      <c r="I26" s="80">
        <f>I27+I49</f>
        <v>1093897.3999999999</v>
      </c>
    </row>
    <row r="27" spans="1:9" ht="32.25" customHeight="1">
      <c r="A27" s="70">
        <f t="shared" si="0"/>
        <v>14</v>
      </c>
      <c r="B27" s="54" t="s">
        <v>71</v>
      </c>
      <c r="C27" s="23">
        <v>903</v>
      </c>
      <c r="D27" s="23" t="s">
        <v>34</v>
      </c>
      <c r="E27" s="26" t="s">
        <v>134</v>
      </c>
      <c r="F27" s="23" t="s">
        <v>56</v>
      </c>
      <c r="G27" s="43">
        <f>G28</f>
        <v>3319068.2899999996</v>
      </c>
      <c r="H27" s="24">
        <f t="shared" ref="H27:H28" si="2">H28</f>
        <v>811169.47</v>
      </c>
      <c r="I27" s="24">
        <f>I28</f>
        <v>822359.4</v>
      </c>
    </row>
    <row r="28" spans="1:9" ht="63">
      <c r="A28" s="70">
        <f t="shared" si="0"/>
        <v>15</v>
      </c>
      <c r="B28" s="54" t="s">
        <v>79</v>
      </c>
      <c r="C28" s="23">
        <v>903</v>
      </c>
      <c r="D28" s="23" t="s">
        <v>34</v>
      </c>
      <c r="E28" s="26" t="s">
        <v>139</v>
      </c>
      <c r="F28" s="23" t="s">
        <v>56</v>
      </c>
      <c r="G28" s="43">
        <f>G29</f>
        <v>3319068.2899999996</v>
      </c>
      <c r="H28" s="24">
        <f t="shared" si="2"/>
        <v>811169.47</v>
      </c>
      <c r="I28" s="24">
        <f>I29</f>
        <v>822359.4</v>
      </c>
    </row>
    <row r="29" spans="1:9" ht="63">
      <c r="A29" s="70">
        <f t="shared" si="0"/>
        <v>16</v>
      </c>
      <c r="B29" s="54" t="s">
        <v>80</v>
      </c>
      <c r="C29" s="23">
        <v>903</v>
      </c>
      <c r="D29" s="23" t="s">
        <v>34</v>
      </c>
      <c r="E29" s="26" t="s">
        <v>140</v>
      </c>
      <c r="F29" s="23" t="s">
        <v>56</v>
      </c>
      <c r="G29" s="43">
        <f>G30+G33+G38+G41+G43+G47+G35+G37+G36</f>
        <v>3319068.2899999996</v>
      </c>
      <c r="H29" s="24">
        <f>H30+H33+H38+H41+H43+H47+H49</f>
        <v>811169.47</v>
      </c>
      <c r="I29" s="24">
        <f>I30+I33+I38+I41+I43+I47+I49</f>
        <v>822359.4</v>
      </c>
    </row>
    <row r="30" spans="1:9" ht="63">
      <c r="A30" s="70">
        <f t="shared" si="0"/>
        <v>17</v>
      </c>
      <c r="B30" s="62" t="s">
        <v>74</v>
      </c>
      <c r="C30" s="23">
        <v>903</v>
      </c>
      <c r="D30" s="23" t="s">
        <v>34</v>
      </c>
      <c r="E30" s="26" t="s">
        <v>140</v>
      </c>
      <c r="F30" s="23" t="s">
        <v>75</v>
      </c>
      <c r="G30" s="43">
        <f>G31+G32</f>
        <v>334896.33</v>
      </c>
      <c r="H30" s="24">
        <f t="shared" ref="H30:I30" si="3">H31</f>
        <v>339631.47</v>
      </c>
      <c r="I30" s="24">
        <f t="shared" si="3"/>
        <v>350821.4</v>
      </c>
    </row>
    <row r="31" spans="1:9" ht="36" customHeight="1">
      <c r="A31" s="70">
        <f t="shared" si="0"/>
        <v>18</v>
      </c>
      <c r="B31" s="96" t="s">
        <v>181</v>
      </c>
      <c r="C31" s="92" t="s">
        <v>72</v>
      </c>
      <c r="D31" s="92" t="s">
        <v>34</v>
      </c>
      <c r="E31" s="92" t="s">
        <v>140</v>
      </c>
      <c r="F31" s="92" t="s">
        <v>133</v>
      </c>
      <c r="G31" s="104">
        <v>257216.84</v>
      </c>
      <c r="H31" s="24">
        <v>339631.47</v>
      </c>
      <c r="I31" s="24">
        <v>350821.4</v>
      </c>
    </row>
    <row r="32" spans="1:9" ht="34.5" customHeight="1">
      <c r="A32" s="70" t="e">
        <f>#REF!+1</f>
        <v>#REF!</v>
      </c>
      <c r="B32" s="95" t="s">
        <v>184</v>
      </c>
      <c r="C32" s="91" t="s">
        <v>72</v>
      </c>
      <c r="D32" s="91" t="s">
        <v>34</v>
      </c>
      <c r="E32" s="91" t="s">
        <v>140</v>
      </c>
      <c r="F32" s="91" t="s">
        <v>185</v>
      </c>
      <c r="G32" s="103">
        <v>77679.490000000005</v>
      </c>
      <c r="H32" s="24"/>
      <c r="I32" s="24"/>
    </row>
    <row r="33" spans="1:9" ht="34.5" customHeight="1">
      <c r="A33" s="70" t="e">
        <f t="shared" si="0"/>
        <v>#REF!</v>
      </c>
      <c r="B33" s="63" t="s">
        <v>81</v>
      </c>
      <c r="C33" s="23">
        <v>903</v>
      </c>
      <c r="D33" s="23" t="s">
        <v>34</v>
      </c>
      <c r="E33" s="26" t="s">
        <v>140</v>
      </c>
      <c r="F33" s="23">
        <v>200</v>
      </c>
      <c r="G33" s="43">
        <f>G34</f>
        <v>711637.67</v>
      </c>
      <c r="H33" s="24">
        <f t="shared" ref="H33:I33" si="4">H34</f>
        <v>100000</v>
      </c>
      <c r="I33" s="24">
        <f t="shared" si="4"/>
        <v>100000</v>
      </c>
    </row>
    <row r="34" spans="1:9" ht="34.5" customHeight="1">
      <c r="A34" s="70" t="e">
        <f t="shared" si="0"/>
        <v>#REF!</v>
      </c>
      <c r="B34" s="63" t="s">
        <v>82</v>
      </c>
      <c r="C34" s="23">
        <v>903</v>
      </c>
      <c r="D34" s="23" t="s">
        <v>34</v>
      </c>
      <c r="E34" s="26" t="s">
        <v>140</v>
      </c>
      <c r="F34" s="23">
        <v>244</v>
      </c>
      <c r="G34" s="43">
        <v>711637.67</v>
      </c>
      <c r="H34" s="44">
        <v>100000</v>
      </c>
      <c r="I34" s="44">
        <v>100000</v>
      </c>
    </row>
    <row r="35" spans="1:9" customFormat="1" ht="34.5" customHeight="1">
      <c r="A35" s="70" t="e">
        <f t="shared" si="0"/>
        <v>#REF!</v>
      </c>
      <c r="B35" s="95" t="s">
        <v>189</v>
      </c>
      <c r="C35" s="91" t="s">
        <v>72</v>
      </c>
      <c r="D35" s="91" t="s">
        <v>34</v>
      </c>
      <c r="E35" s="91" t="s">
        <v>140</v>
      </c>
      <c r="F35" s="91" t="s">
        <v>130</v>
      </c>
      <c r="G35" s="103">
        <v>1200</v>
      </c>
      <c r="H35" s="88"/>
      <c r="I35" s="88"/>
    </row>
    <row r="36" spans="1:9" customFormat="1" ht="34.5" customHeight="1">
      <c r="A36" s="70" t="e">
        <f>A34+1</f>
        <v>#REF!</v>
      </c>
      <c r="B36" s="96" t="s">
        <v>190</v>
      </c>
      <c r="C36" s="92" t="s">
        <v>72</v>
      </c>
      <c r="D36" s="92" t="s">
        <v>34</v>
      </c>
      <c r="E36" s="92" t="s">
        <v>140</v>
      </c>
      <c r="F36" s="92" t="s">
        <v>191</v>
      </c>
      <c r="G36" s="104">
        <v>783.73</v>
      </c>
      <c r="H36" s="88"/>
      <c r="I36" s="88"/>
    </row>
    <row r="37" spans="1:9" customFormat="1" ht="34.5" customHeight="1">
      <c r="A37" s="70" t="e">
        <f>A35+1</f>
        <v>#REF!</v>
      </c>
      <c r="B37" s="96" t="s">
        <v>190</v>
      </c>
      <c r="C37" s="92" t="s">
        <v>72</v>
      </c>
      <c r="D37" s="92" t="s">
        <v>34</v>
      </c>
      <c r="E37" s="92" t="s">
        <v>140</v>
      </c>
      <c r="F37" s="92" t="s">
        <v>206</v>
      </c>
      <c r="G37" s="104">
        <v>11674.48</v>
      </c>
      <c r="H37" s="88"/>
      <c r="I37" s="88"/>
    </row>
    <row r="38" spans="1:9" ht="34.5" customHeight="1">
      <c r="A38" s="70" t="e">
        <f t="shared" si="0"/>
        <v>#REF!</v>
      </c>
      <c r="B38" s="96" t="s">
        <v>186</v>
      </c>
      <c r="C38" s="92" t="s">
        <v>72</v>
      </c>
      <c r="D38" s="92" t="s">
        <v>34</v>
      </c>
      <c r="E38" s="92" t="s">
        <v>141</v>
      </c>
      <c r="F38" s="92" t="s">
        <v>56</v>
      </c>
      <c r="G38" s="104">
        <f>G39+G40</f>
        <v>553199.57000000007</v>
      </c>
      <c r="H38" s="104">
        <f t="shared" ref="H38:I38" si="5">H39+H40</f>
        <v>0</v>
      </c>
      <c r="I38" s="104">
        <f t="shared" si="5"/>
        <v>0</v>
      </c>
    </row>
    <row r="39" spans="1:9" ht="34.5" customHeight="1">
      <c r="A39" s="70" t="e">
        <f t="shared" si="0"/>
        <v>#REF!</v>
      </c>
      <c r="B39" s="95" t="s">
        <v>181</v>
      </c>
      <c r="C39" s="91" t="s">
        <v>72</v>
      </c>
      <c r="D39" s="91" t="s">
        <v>34</v>
      </c>
      <c r="E39" s="91" t="s">
        <v>141</v>
      </c>
      <c r="F39" s="91" t="s">
        <v>133</v>
      </c>
      <c r="G39" s="103">
        <v>433607.57</v>
      </c>
      <c r="H39" s="24">
        <v>0</v>
      </c>
      <c r="I39" s="24">
        <v>0</v>
      </c>
    </row>
    <row r="40" spans="1:9" ht="34.5" customHeight="1">
      <c r="A40" s="70" t="e">
        <f t="shared" si="0"/>
        <v>#REF!</v>
      </c>
      <c r="B40" s="95" t="s">
        <v>184</v>
      </c>
      <c r="C40" s="91" t="s">
        <v>72</v>
      </c>
      <c r="D40" s="91" t="s">
        <v>34</v>
      </c>
      <c r="E40" s="91" t="s">
        <v>141</v>
      </c>
      <c r="F40" s="91" t="s">
        <v>185</v>
      </c>
      <c r="G40" s="103">
        <v>119592</v>
      </c>
      <c r="H40" s="24">
        <v>0</v>
      </c>
      <c r="I40" s="24">
        <v>0</v>
      </c>
    </row>
    <row r="41" spans="1:9" ht="34.5" customHeight="1">
      <c r="A41" s="70" t="e">
        <f t="shared" si="0"/>
        <v>#REF!</v>
      </c>
      <c r="B41" s="96" t="s">
        <v>202</v>
      </c>
      <c r="C41" s="23">
        <v>903</v>
      </c>
      <c r="D41" s="23" t="s">
        <v>34</v>
      </c>
      <c r="E41" s="26" t="s">
        <v>142</v>
      </c>
      <c r="F41" s="23" t="s">
        <v>75</v>
      </c>
      <c r="G41" s="43">
        <f>G42</f>
        <v>20599</v>
      </c>
      <c r="H41" s="24">
        <v>0</v>
      </c>
      <c r="I41" s="24">
        <v>0</v>
      </c>
    </row>
    <row r="42" spans="1:9" ht="44.25" customHeight="1">
      <c r="A42" s="70" t="e">
        <f t="shared" si="0"/>
        <v>#REF!</v>
      </c>
      <c r="B42" s="96" t="s">
        <v>182</v>
      </c>
      <c r="C42" s="23">
        <v>903</v>
      </c>
      <c r="D42" s="23" t="s">
        <v>34</v>
      </c>
      <c r="E42" s="26" t="s">
        <v>142</v>
      </c>
      <c r="F42" s="23">
        <v>122</v>
      </c>
      <c r="G42" s="43">
        <v>20599</v>
      </c>
      <c r="H42" s="24">
        <v>0</v>
      </c>
      <c r="I42" s="24">
        <v>0</v>
      </c>
    </row>
    <row r="43" spans="1:9" ht="46.5" customHeight="1">
      <c r="A43" s="70" t="e">
        <f t="shared" si="0"/>
        <v>#REF!</v>
      </c>
      <c r="B43" s="96" t="s">
        <v>187</v>
      </c>
      <c r="C43" s="92" t="s">
        <v>72</v>
      </c>
      <c r="D43" s="92" t="s">
        <v>34</v>
      </c>
      <c r="E43" s="92" t="s">
        <v>143</v>
      </c>
      <c r="F43" s="92" t="s">
        <v>56</v>
      </c>
      <c r="G43" s="104">
        <f>G44+G45+G46</f>
        <v>1047087.6499999999</v>
      </c>
      <c r="H43" s="104">
        <f>H44+H45</f>
        <v>0</v>
      </c>
      <c r="I43" s="104">
        <f t="shared" ref="I43" si="6">I44+I45</f>
        <v>0</v>
      </c>
    </row>
    <row r="44" spans="1:9" ht="33.75" customHeight="1">
      <c r="A44" s="70" t="e">
        <f t="shared" si="0"/>
        <v>#REF!</v>
      </c>
      <c r="B44" s="95" t="s">
        <v>181</v>
      </c>
      <c r="C44" s="91" t="s">
        <v>72</v>
      </c>
      <c r="D44" s="91" t="s">
        <v>34</v>
      </c>
      <c r="E44" s="91" t="s">
        <v>143</v>
      </c>
      <c r="F44" s="91" t="s">
        <v>133</v>
      </c>
      <c r="G44" s="128">
        <v>715179.96</v>
      </c>
      <c r="H44" s="24"/>
      <c r="I44" s="24"/>
    </row>
    <row r="45" spans="1:9" ht="58.5" customHeight="1">
      <c r="A45" s="70" t="e">
        <f t="shared" si="0"/>
        <v>#REF!</v>
      </c>
      <c r="B45" s="95" t="s">
        <v>184</v>
      </c>
      <c r="C45" s="91" t="s">
        <v>72</v>
      </c>
      <c r="D45" s="91" t="s">
        <v>34</v>
      </c>
      <c r="E45" s="91" t="s">
        <v>143</v>
      </c>
      <c r="F45" s="91" t="s">
        <v>185</v>
      </c>
      <c r="G45" s="103">
        <v>240533.21</v>
      </c>
      <c r="H45" s="44"/>
      <c r="I45" s="44"/>
    </row>
    <row r="46" spans="1:9" customFormat="1" ht="58.5" customHeight="1">
      <c r="A46" s="70" t="e">
        <f t="shared" si="0"/>
        <v>#REF!</v>
      </c>
      <c r="B46" s="126" t="s">
        <v>204</v>
      </c>
      <c r="C46" s="127" t="s">
        <v>72</v>
      </c>
      <c r="D46" s="127" t="s">
        <v>34</v>
      </c>
      <c r="E46" s="127" t="s">
        <v>143</v>
      </c>
      <c r="F46" s="127" t="s">
        <v>205</v>
      </c>
      <c r="G46" s="128">
        <v>91374.48</v>
      </c>
      <c r="H46" s="125"/>
      <c r="I46" s="125"/>
    </row>
    <row r="47" spans="1:9" ht="63">
      <c r="A47" s="70" t="e">
        <f t="shared" si="0"/>
        <v>#REF!</v>
      </c>
      <c r="B47" s="96" t="s">
        <v>203</v>
      </c>
      <c r="C47" s="23">
        <v>903</v>
      </c>
      <c r="D47" s="23" t="s">
        <v>34</v>
      </c>
      <c r="E47" s="26" t="s">
        <v>144</v>
      </c>
      <c r="F47" s="23">
        <v>200</v>
      </c>
      <c r="G47" s="43">
        <f>G48</f>
        <v>637989.86</v>
      </c>
      <c r="H47" s="49">
        <f t="shared" ref="H47:I47" si="7">H48</f>
        <v>100000</v>
      </c>
      <c r="I47" s="49">
        <f t="shared" si="7"/>
        <v>100000</v>
      </c>
    </row>
    <row r="48" spans="1:9" ht="47.25">
      <c r="A48" s="70" t="e">
        <f t="shared" si="0"/>
        <v>#REF!</v>
      </c>
      <c r="B48" s="96" t="s">
        <v>173</v>
      </c>
      <c r="C48" s="23">
        <v>903</v>
      </c>
      <c r="D48" s="23" t="s">
        <v>34</v>
      </c>
      <c r="E48" s="26" t="s">
        <v>144</v>
      </c>
      <c r="F48" s="23">
        <v>244</v>
      </c>
      <c r="G48" s="43">
        <v>637989.86</v>
      </c>
      <c r="H48" s="24">
        <v>100000</v>
      </c>
      <c r="I48" s="24">
        <v>100000</v>
      </c>
    </row>
    <row r="49" spans="1:9" ht="31.5">
      <c r="A49" s="70" t="e">
        <f t="shared" si="0"/>
        <v>#REF!</v>
      </c>
      <c r="B49" s="64" t="s">
        <v>84</v>
      </c>
      <c r="C49" s="23">
        <v>903</v>
      </c>
      <c r="D49" s="23" t="s">
        <v>34</v>
      </c>
      <c r="E49" s="26" t="s">
        <v>145</v>
      </c>
      <c r="F49" s="23"/>
      <c r="G49" s="43">
        <f>G50+G53+G55</f>
        <v>271510</v>
      </c>
      <c r="H49" s="43">
        <f t="shared" ref="H49:I49" si="8">H50+H53+H55</f>
        <v>271538</v>
      </c>
      <c r="I49" s="43">
        <f t="shared" si="8"/>
        <v>271538</v>
      </c>
    </row>
    <row r="50" spans="1:9" ht="96.75" customHeight="1">
      <c r="A50" s="70" t="e">
        <f t="shared" si="0"/>
        <v>#REF!</v>
      </c>
      <c r="B50" s="65" t="s">
        <v>86</v>
      </c>
      <c r="C50" s="23">
        <v>903</v>
      </c>
      <c r="D50" s="23" t="s">
        <v>34</v>
      </c>
      <c r="E50" s="28" t="s">
        <v>146</v>
      </c>
      <c r="F50" s="23">
        <v>500</v>
      </c>
      <c r="G50" s="43">
        <f>G51</f>
        <v>3110</v>
      </c>
      <c r="H50" s="43">
        <f t="shared" ref="H50:I50" si="9">H51</f>
        <v>3110</v>
      </c>
      <c r="I50" s="43">
        <f t="shared" si="9"/>
        <v>3110</v>
      </c>
    </row>
    <row r="51" spans="1:9" ht="15.75">
      <c r="A51" s="70" t="e">
        <f t="shared" si="0"/>
        <v>#REF!</v>
      </c>
      <c r="B51" s="63" t="s">
        <v>88</v>
      </c>
      <c r="C51" s="23">
        <v>903</v>
      </c>
      <c r="D51" s="23" t="s">
        <v>34</v>
      </c>
      <c r="E51" s="28" t="s">
        <v>146</v>
      </c>
      <c r="F51" s="23">
        <v>540</v>
      </c>
      <c r="G51" s="43">
        <v>3110</v>
      </c>
      <c r="H51" s="24">
        <v>3110</v>
      </c>
      <c r="I51" s="27">
        <v>3110</v>
      </c>
    </row>
    <row r="52" spans="1:9" ht="78.75">
      <c r="A52" s="70" t="e">
        <f t="shared" si="0"/>
        <v>#REF!</v>
      </c>
      <c r="B52" s="64" t="s">
        <v>89</v>
      </c>
      <c r="C52" s="23">
        <v>903</v>
      </c>
      <c r="D52" s="23" t="s">
        <v>34</v>
      </c>
      <c r="E52" s="28" t="s">
        <v>147</v>
      </c>
      <c r="F52" s="23"/>
      <c r="G52" s="43">
        <f>G53</f>
        <v>0</v>
      </c>
      <c r="H52" s="24">
        <f t="shared" ref="H52:I53" si="10">H53</f>
        <v>0</v>
      </c>
      <c r="I52" s="24">
        <f t="shared" si="10"/>
        <v>0</v>
      </c>
    </row>
    <row r="53" spans="1:9" ht="20.25" customHeight="1">
      <c r="A53" s="70" t="e">
        <f t="shared" si="0"/>
        <v>#REF!</v>
      </c>
      <c r="B53" s="63" t="s">
        <v>87</v>
      </c>
      <c r="C53" s="23">
        <v>903</v>
      </c>
      <c r="D53" s="23" t="s">
        <v>34</v>
      </c>
      <c r="E53" s="28" t="s">
        <v>147</v>
      </c>
      <c r="F53" s="23">
        <v>500</v>
      </c>
      <c r="G53" s="43">
        <f>G54</f>
        <v>0</v>
      </c>
      <c r="H53" s="24">
        <f t="shared" si="10"/>
        <v>0</v>
      </c>
      <c r="I53" s="24">
        <f t="shared" si="10"/>
        <v>0</v>
      </c>
    </row>
    <row r="54" spans="1:9" ht="15.75">
      <c r="A54" s="70" t="e">
        <f t="shared" si="0"/>
        <v>#REF!</v>
      </c>
      <c r="B54" s="63" t="s">
        <v>88</v>
      </c>
      <c r="C54" s="23">
        <v>903</v>
      </c>
      <c r="D54" s="23" t="s">
        <v>34</v>
      </c>
      <c r="E54" s="28" t="s">
        <v>147</v>
      </c>
      <c r="F54" s="23">
        <v>540</v>
      </c>
      <c r="G54" s="43">
        <v>0</v>
      </c>
      <c r="H54" s="24">
        <v>0</v>
      </c>
      <c r="I54" s="27">
        <v>0</v>
      </c>
    </row>
    <row r="55" spans="1:9" ht="15.75">
      <c r="A55" s="70" t="e">
        <f t="shared" si="0"/>
        <v>#REF!</v>
      </c>
      <c r="B55" s="63" t="s">
        <v>88</v>
      </c>
      <c r="C55" s="23">
        <v>903</v>
      </c>
      <c r="D55" s="23" t="s">
        <v>34</v>
      </c>
      <c r="E55" s="28" t="s">
        <v>148</v>
      </c>
      <c r="F55" s="23">
        <v>500</v>
      </c>
      <c r="G55" s="43">
        <f>G56</f>
        <v>268400</v>
      </c>
      <c r="H55" s="24">
        <f t="shared" ref="H55:I55" si="11">H56</f>
        <v>268428</v>
      </c>
      <c r="I55" s="24">
        <f t="shared" si="11"/>
        <v>268428</v>
      </c>
    </row>
    <row r="56" spans="1:9" ht="110.25">
      <c r="A56" s="70" t="e">
        <f t="shared" si="0"/>
        <v>#REF!</v>
      </c>
      <c r="B56" s="64" t="s">
        <v>91</v>
      </c>
      <c r="C56" s="23">
        <v>903</v>
      </c>
      <c r="D56" s="29" t="s">
        <v>34</v>
      </c>
      <c r="E56" s="28" t="s">
        <v>148</v>
      </c>
      <c r="F56" s="23">
        <v>540</v>
      </c>
      <c r="G56" s="43">
        <v>268400</v>
      </c>
      <c r="H56" s="24">
        <v>268428</v>
      </c>
      <c r="I56" s="24">
        <v>268428</v>
      </c>
    </row>
    <row r="57" spans="1:9" ht="20.25" customHeight="1">
      <c r="A57" s="70" t="e">
        <f t="shared" si="0"/>
        <v>#REF!</v>
      </c>
      <c r="B57" s="54" t="s">
        <v>9</v>
      </c>
      <c r="C57" s="23">
        <v>903</v>
      </c>
      <c r="D57" s="23" t="s">
        <v>35</v>
      </c>
      <c r="E57" s="23"/>
      <c r="F57" s="23"/>
      <c r="G57" s="24">
        <f>G58</f>
        <v>10000</v>
      </c>
      <c r="H57" s="24">
        <f t="shared" ref="H57:I61" si="12">H58</f>
        <v>10000</v>
      </c>
      <c r="I57" s="24">
        <f t="shared" si="12"/>
        <v>10000</v>
      </c>
    </row>
    <row r="58" spans="1:9" ht="33" customHeight="1">
      <c r="A58" s="70" t="e">
        <f t="shared" si="0"/>
        <v>#REF!</v>
      </c>
      <c r="B58" s="109" t="s">
        <v>84</v>
      </c>
      <c r="C58" s="23">
        <v>903</v>
      </c>
      <c r="D58" s="23" t="s">
        <v>35</v>
      </c>
      <c r="E58" s="26" t="s">
        <v>145</v>
      </c>
      <c r="F58" s="23"/>
      <c r="G58" s="24">
        <f>G59</f>
        <v>10000</v>
      </c>
      <c r="H58" s="24">
        <f t="shared" si="12"/>
        <v>10000</v>
      </c>
      <c r="I58" s="24">
        <f t="shared" si="12"/>
        <v>10000</v>
      </c>
    </row>
    <row r="59" spans="1:9" ht="63">
      <c r="A59" s="70" t="e">
        <f t="shared" si="0"/>
        <v>#REF!</v>
      </c>
      <c r="B59" s="64" t="s">
        <v>92</v>
      </c>
      <c r="C59" s="23">
        <v>903</v>
      </c>
      <c r="D59" s="23" t="s">
        <v>35</v>
      </c>
      <c r="E59" s="26" t="s">
        <v>149</v>
      </c>
      <c r="F59" s="23"/>
      <c r="G59" s="27">
        <f>G60</f>
        <v>10000</v>
      </c>
      <c r="H59" s="27">
        <f t="shared" si="12"/>
        <v>10000</v>
      </c>
      <c r="I59" s="27">
        <f t="shared" si="12"/>
        <v>10000</v>
      </c>
    </row>
    <row r="60" spans="1:9" ht="63">
      <c r="A60" s="70" t="e">
        <f t="shared" si="0"/>
        <v>#REF!</v>
      </c>
      <c r="B60" s="64" t="s">
        <v>92</v>
      </c>
      <c r="C60" s="23">
        <v>903</v>
      </c>
      <c r="D60" s="23" t="s">
        <v>35</v>
      </c>
      <c r="E60" s="28">
        <v>9010080000</v>
      </c>
      <c r="F60" s="23"/>
      <c r="G60" s="24">
        <f>G61</f>
        <v>10000</v>
      </c>
      <c r="H60" s="24">
        <f t="shared" si="12"/>
        <v>10000</v>
      </c>
      <c r="I60" s="24">
        <f t="shared" si="12"/>
        <v>10000</v>
      </c>
    </row>
    <row r="61" spans="1:9" ht="15.75">
      <c r="A61" s="70" t="e">
        <f t="shared" si="0"/>
        <v>#REF!</v>
      </c>
      <c r="B61" s="108" t="s">
        <v>93</v>
      </c>
      <c r="C61" s="23">
        <v>903</v>
      </c>
      <c r="D61" s="23" t="s">
        <v>35</v>
      </c>
      <c r="E61" s="28">
        <v>9010080000</v>
      </c>
      <c r="F61" s="23">
        <v>800</v>
      </c>
      <c r="G61" s="24">
        <f>G62</f>
        <v>10000</v>
      </c>
      <c r="H61" s="24">
        <f t="shared" si="12"/>
        <v>10000</v>
      </c>
      <c r="I61" s="24">
        <f t="shared" si="12"/>
        <v>10000</v>
      </c>
    </row>
    <row r="62" spans="1:9" ht="15.75">
      <c r="A62" s="70" t="e">
        <f t="shared" si="0"/>
        <v>#REF!</v>
      </c>
      <c r="B62" s="66" t="s">
        <v>94</v>
      </c>
      <c r="C62" s="23">
        <v>903</v>
      </c>
      <c r="D62" s="23" t="s">
        <v>35</v>
      </c>
      <c r="E62" s="28">
        <v>9010080000</v>
      </c>
      <c r="F62" s="23">
        <v>870</v>
      </c>
      <c r="G62" s="24">
        <v>10000</v>
      </c>
      <c r="H62" s="24">
        <v>10000</v>
      </c>
      <c r="I62" s="27">
        <v>10000</v>
      </c>
    </row>
    <row r="63" spans="1:9" ht="15.75">
      <c r="A63" s="70" t="e">
        <f t="shared" si="0"/>
        <v>#REF!</v>
      </c>
      <c r="B63" s="106" t="s">
        <v>10</v>
      </c>
      <c r="C63" s="23">
        <v>903</v>
      </c>
      <c r="D63" s="23" t="s">
        <v>36</v>
      </c>
      <c r="E63" s="23"/>
      <c r="F63" s="23"/>
      <c r="G63" s="24">
        <f>G64+G78</f>
        <v>6000</v>
      </c>
      <c r="H63" s="24">
        <f>H64+H78</f>
        <v>6000</v>
      </c>
      <c r="I63" s="24">
        <f>I64+I78</f>
        <v>6000</v>
      </c>
    </row>
    <row r="64" spans="1:9" ht="63">
      <c r="A64" s="70" t="e">
        <f t="shared" si="0"/>
        <v>#REF!</v>
      </c>
      <c r="B64" s="54" t="s">
        <v>79</v>
      </c>
      <c r="C64" s="23">
        <v>903</v>
      </c>
      <c r="D64" s="23" t="s">
        <v>36</v>
      </c>
      <c r="E64" s="26" t="s">
        <v>139</v>
      </c>
      <c r="F64" s="23"/>
      <c r="G64" s="24">
        <f>G65</f>
        <v>1000</v>
      </c>
      <c r="H64" s="24">
        <f t="shared" ref="H64:I66" si="13">H65</f>
        <v>1000</v>
      </c>
      <c r="I64" s="24">
        <f t="shared" si="13"/>
        <v>1000</v>
      </c>
    </row>
    <row r="65" spans="1:13" ht="94.5">
      <c r="A65" s="70" t="e">
        <f t="shared" si="0"/>
        <v>#REF!</v>
      </c>
      <c r="B65" s="54" t="s">
        <v>97</v>
      </c>
      <c r="C65" s="23">
        <v>903</v>
      </c>
      <c r="D65" s="23" t="s">
        <v>36</v>
      </c>
      <c r="E65" s="26" t="s">
        <v>151</v>
      </c>
      <c r="F65" s="23"/>
      <c r="G65" s="24">
        <f>G66</f>
        <v>1000</v>
      </c>
      <c r="H65" s="24">
        <f t="shared" si="13"/>
        <v>1000</v>
      </c>
      <c r="I65" s="24">
        <f t="shared" si="13"/>
        <v>1000</v>
      </c>
    </row>
    <row r="66" spans="1:13" ht="31.5">
      <c r="A66" s="70" t="e">
        <f t="shared" si="0"/>
        <v>#REF!</v>
      </c>
      <c r="B66" s="63" t="s">
        <v>81</v>
      </c>
      <c r="C66" s="23">
        <v>903</v>
      </c>
      <c r="D66" s="23" t="s">
        <v>36</v>
      </c>
      <c r="E66" s="26" t="s">
        <v>151</v>
      </c>
      <c r="F66" s="23">
        <v>200</v>
      </c>
      <c r="G66" s="24">
        <f>G67</f>
        <v>1000</v>
      </c>
      <c r="H66" s="24">
        <f t="shared" si="13"/>
        <v>1000</v>
      </c>
      <c r="I66" s="24">
        <f t="shared" si="13"/>
        <v>1000</v>
      </c>
    </row>
    <row r="67" spans="1:13" ht="47.25">
      <c r="A67" s="70" t="e">
        <f t="shared" si="0"/>
        <v>#REF!</v>
      </c>
      <c r="B67" s="96" t="s">
        <v>173</v>
      </c>
      <c r="C67" s="23">
        <v>903</v>
      </c>
      <c r="D67" s="23" t="s">
        <v>36</v>
      </c>
      <c r="E67" s="26" t="s">
        <v>151</v>
      </c>
      <c r="F67" s="23">
        <v>244</v>
      </c>
      <c r="G67" s="24">
        <v>1000</v>
      </c>
      <c r="H67" s="24">
        <v>1000</v>
      </c>
      <c r="I67" s="27">
        <v>1000</v>
      </c>
    </row>
    <row r="68" spans="1:13" ht="15.75">
      <c r="A68" s="70" t="e">
        <f t="shared" si="0"/>
        <v>#REF!</v>
      </c>
      <c r="B68" s="108" t="s">
        <v>11</v>
      </c>
      <c r="C68" s="23">
        <v>903</v>
      </c>
      <c r="D68" s="23" t="s">
        <v>37</v>
      </c>
      <c r="E68" s="23" t="s">
        <v>56</v>
      </c>
      <c r="F68" s="23" t="s">
        <v>56</v>
      </c>
      <c r="G68" s="24">
        <f>G69</f>
        <v>44138</v>
      </c>
      <c r="H68" s="24">
        <f>H69</f>
        <v>41848</v>
      </c>
      <c r="I68" s="24">
        <f t="shared" ref="I68" si="14">I69</f>
        <v>36354</v>
      </c>
    </row>
    <row r="69" spans="1:13" ht="31.5">
      <c r="A69" s="70" t="e">
        <f t="shared" si="0"/>
        <v>#REF!</v>
      </c>
      <c r="B69" s="106" t="s">
        <v>12</v>
      </c>
      <c r="C69" s="23">
        <v>903</v>
      </c>
      <c r="D69" s="23" t="s">
        <v>38</v>
      </c>
      <c r="E69" s="23" t="s">
        <v>56</v>
      </c>
      <c r="F69" s="23" t="s">
        <v>56</v>
      </c>
      <c r="G69" s="24">
        <f>G70</f>
        <v>44138</v>
      </c>
      <c r="H69" s="24">
        <f>H70</f>
        <v>41848</v>
      </c>
      <c r="I69" s="24">
        <f>I70</f>
        <v>36354</v>
      </c>
    </row>
    <row r="70" spans="1:13" ht="94.5">
      <c r="A70" s="70" t="e">
        <f t="shared" si="0"/>
        <v>#REF!</v>
      </c>
      <c r="B70" s="64" t="s">
        <v>98</v>
      </c>
      <c r="C70" s="23">
        <v>903</v>
      </c>
      <c r="D70" s="23" t="s">
        <v>38</v>
      </c>
      <c r="E70" s="26" t="s">
        <v>139</v>
      </c>
      <c r="F70" s="23" t="s">
        <v>56</v>
      </c>
      <c r="G70" s="24">
        <f>G72+G73</f>
        <v>44138</v>
      </c>
      <c r="H70" s="24">
        <f>H72+H73</f>
        <v>41848</v>
      </c>
      <c r="I70" s="24">
        <f>I72+I73</f>
        <v>36354</v>
      </c>
      <c r="J70" s="38"/>
      <c r="K70" s="38"/>
      <c r="L70" s="38"/>
      <c r="M70" s="38"/>
    </row>
    <row r="71" spans="1:13" ht="79.5" customHeight="1">
      <c r="A71" s="70" t="e">
        <f t="shared" si="0"/>
        <v>#REF!</v>
      </c>
      <c r="B71" s="63" t="s">
        <v>81</v>
      </c>
      <c r="C71" s="23">
        <v>903</v>
      </c>
      <c r="D71" s="23" t="s">
        <v>38</v>
      </c>
      <c r="E71" s="26" t="s">
        <v>152</v>
      </c>
      <c r="F71" s="23" t="s">
        <v>99</v>
      </c>
      <c r="G71" s="24">
        <f>G72</f>
        <v>7784</v>
      </c>
      <c r="H71" s="24">
        <f t="shared" ref="H71:I71" si="15">H72</f>
        <v>5494</v>
      </c>
      <c r="I71" s="24">
        <f t="shared" si="15"/>
        <v>0</v>
      </c>
    </row>
    <row r="72" spans="1:13" ht="60" customHeight="1">
      <c r="A72" s="70" t="e">
        <f t="shared" si="0"/>
        <v>#REF!</v>
      </c>
      <c r="B72" s="63" t="s">
        <v>82</v>
      </c>
      <c r="C72" s="23">
        <v>903</v>
      </c>
      <c r="D72" s="23" t="s">
        <v>38</v>
      </c>
      <c r="E72" s="26" t="s">
        <v>152</v>
      </c>
      <c r="F72" s="23" t="s">
        <v>100</v>
      </c>
      <c r="G72" s="24">
        <v>7784</v>
      </c>
      <c r="H72" s="24">
        <v>5494</v>
      </c>
      <c r="I72" s="27">
        <v>0</v>
      </c>
    </row>
    <row r="73" spans="1:13" ht="72.75" customHeight="1">
      <c r="A73" s="70" t="e">
        <f t="shared" si="0"/>
        <v>#REF!</v>
      </c>
      <c r="B73" s="97" t="s">
        <v>132</v>
      </c>
      <c r="C73" s="92" t="s">
        <v>72</v>
      </c>
      <c r="D73" s="92" t="s">
        <v>38</v>
      </c>
      <c r="E73" s="92" t="s">
        <v>153</v>
      </c>
      <c r="F73" s="92" t="s">
        <v>56</v>
      </c>
      <c r="G73" s="83">
        <f>G75+G77</f>
        <v>36354</v>
      </c>
      <c r="H73" s="83">
        <f t="shared" ref="H73:I73" si="16">H75+H77</f>
        <v>36354</v>
      </c>
      <c r="I73" s="83">
        <f t="shared" si="16"/>
        <v>36354</v>
      </c>
    </row>
    <row r="74" spans="1:13" ht="45" customHeight="1">
      <c r="A74" s="70" t="e">
        <f t="shared" si="0"/>
        <v>#REF!</v>
      </c>
      <c r="B74" s="96" t="s">
        <v>181</v>
      </c>
      <c r="C74" s="92" t="s">
        <v>72</v>
      </c>
      <c r="D74" s="92" t="s">
        <v>38</v>
      </c>
      <c r="E74" s="92" t="s">
        <v>153</v>
      </c>
      <c r="F74" s="92" t="s">
        <v>133</v>
      </c>
      <c r="G74" s="83">
        <f>G75</f>
        <v>27921.66</v>
      </c>
      <c r="H74" s="83">
        <v>27921.66</v>
      </c>
      <c r="I74" s="83">
        <v>27921.66</v>
      </c>
    </row>
    <row r="75" spans="1:13" ht="60" customHeight="1">
      <c r="A75" s="70" t="e">
        <f t="shared" si="0"/>
        <v>#REF!</v>
      </c>
      <c r="B75" s="95" t="s">
        <v>181</v>
      </c>
      <c r="C75" s="91" t="s">
        <v>72</v>
      </c>
      <c r="D75" s="91" t="s">
        <v>38</v>
      </c>
      <c r="E75" s="91" t="s">
        <v>153</v>
      </c>
      <c r="F75" s="91" t="s">
        <v>133</v>
      </c>
      <c r="G75" s="81">
        <v>27921.66</v>
      </c>
      <c r="H75" s="81">
        <v>27921.66</v>
      </c>
      <c r="I75" s="81">
        <v>27921.66</v>
      </c>
    </row>
    <row r="76" spans="1:13" ht="78.75">
      <c r="A76" s="70" t="e">
        <f t="shared" si="0"/>
        <v>#REF!</v>
      </c>
      <c r="B76" s="96" t="s">
        <v>184</v>
      </c>
      <c r="C76" s="92" t="s">
        <v>72</v>
      </c>
      <c r="D76" s="92" t="s">
        <v>38</v>
      </c>
      <c r="E76" s="92" t="s">
        <v>153</v>
      </c>
      <c r="F76" s="92" t="s">
        <v>185</v>
      </c>
      <c r="G76" s="83">
        <f>G77</f>
        <v>8432.34</v>
      </c>
      <c r="H76" s="83">
        <v>8432.34</v>
      </c>
      <c r="I76" s="83">
        <v>8432.34</v>
      </c>
    </row>
    <row r="77" spans="1:13" ht="78.75">
      <c r="A77" s="70" t="e">
        <f t="shared" si="0"/>
        <v>#REF!</v>
      </c>
      <c r="B77" s="95" t="s">
        <v>184</v>
      </c>
      <c r="C77" s="91" t="s">
        <v>72</v>
      </c>
      <c r="D77" s="91" t="s">
        <v>38</v>
      </c>
      <c r="E77" s="91" t="s">
        <v>153</v>
      </c>
      <c r="F77" s="91" t="s">
        <v>185</v>
      </c>
      <c r="G77" s="81">
        <v>8432.34</v>
      </c>
      <c r="H77" s="81">
        <v>8432.34</v>
      </c>
      <c r="I77" s="81">
        <v>8432.34</v>
      </c>
    </row>
    <row r="78" spans="1:13" ht="31.5">
      <c r="A78" s="70" t="e">
        <f t="shared" si="0"/>
        <v>#REF!</v>
      </c>
      <c r="B78" s="109" t="s">
        <v>101</v>
      </c>
      <c r="C78" s="23">
        <v>903</v>
      </c>
      <c r="D78" s="77" t="s">
        <v>36</v>
      </c>
      <c r="E78" s="23">
        <v>2300000000</v>
      </c>
      <c r="F78" s="23" t="s">
        <v>56</v>
      </c>
      <c r="G78" s="80">
        <f>G79</f>
        <v>5000</v>
      </c>
      <c r="H78" s="24">
        <f t="shared" ref="H78:I88" si="17">H79</f>
        <v>5000</v>
      </c>
      <c r="I78" s="24">
        <f t="shared" si="17"/>
        <v>5000</v>
      </c>
    </row>
    <row r="79" spans="1:13" ht="157.5">
      <c r="A79" s="70" t="e">
        <f t="shared" ref="A79:A145" si="18">A78+1</f>
        <v>#REF!</v>
      </c>
      <c r="B79" s="6" t="s">
        <v>95</v>
      </c>
      <c r="C79" s="23">
        <v>903</v>
      </c>
      <c r="D79" s="29" t="s">
        <v>36</v>
      </c>
      <c r="E79" s="30"/>
      <c r="F79" s="23"/>
      <c r="G79" s="24">
        <f>G80</f>
        <v>5000</v>
      </c>
      <c r="H79" s="24">
        <f t="shared" ref="H79:I81" si="19">H80</f>
        <v>5000</v>
      </c>
      <c r="I79" s="24">
        <f t="shared" si="19"/>
        <v>5000</v>
      </c>
    </row>
    <row r="80" spans="1:13" ht="78.75">
      <c r="A80" s="70" t="e">
        <f t="shared" si="18"/>
        <v>#REF!</v>
      </c>
      <c r="B80" s="54" t="s">
        <v>96</v>
      </c>
      <c r="C80" s="23">
        <v>903</v>
      </c>
      <c r="D80" s="29" t="s">
        <v>36</v>
      </c>
      <c r="E80" s="31">
        <v>2320080000</v>
      </c>
      <c r="F80" s="23"/>
      <c r="G80" s="24">
        <f>G81</f>
        <v>5000</v>
      </c>
      <c r="H80" s="24">
        <f t="shared" si="19"/>
        <v>5000</v>
      </c>
      <c r="I80" s="24">
        <f t="shared" si="19"/>
        <v>5000</v>
      </c>
    </row>
    <row r="81" spans="1:11" ht="66.75" customHeight="1">
      <c r="A81" s="70" t="e">
        <f t="shared" si="18"/>
        <v>#REF!</v>
      </c>
      <c r="B81" s="63" t="s">
        <v>81</v>
      </c>
      <c r="C81" s="23">
        <v>903</v>
      </c>
      <c r="D81" s="23" t="s">
        <v>36</v>
      </c>
      <c r="E81" s="26" t="s">
        <v>150</v>
      </c>
      <c r="F81" s="23">
        <v>200</v>
      </c>
      <c r="G81" s="24">
        <f>G82</f>
        <v>5000</v>
      </c>
      <c r="H81" s="24">
        <f t="shared" si="19"/>
        <v>5000</v>
      </c>
      <c r="I81" s="24">
        <f t="shared" si="19"/>
        <v>5000</v>
      </c>
    </row>
    <row r="82" spans="1:11" ht="98.25" customHeight="1">
      <c r="A82" s="70" t="e">
        <f t="shared" si="18"/>
        <v>#REF!</v>
      </c>
      <c r="B82" s="63" t="s">
        <v>82</v>
      </c>
      <c r="C82" s="23">
        <v>903</v>
      </c>
      <c r="D82" s="23" t="s">
        <v>36</v>
      </c>
      <c r="E82" s="26" t="s">
        <v>150</v>
      </c>
      <c r="F82" s="23">
        <v>244</v>
      </c>
      <c r="G82" s="24">
        <v>5000</v>
      </c>
      <c r="H82" s="24">
        <v>5000</v>
      </c>
      <c r="I82" s="27">
        <v>5000</v>
      </c>
    </row>
    <row r="83" spans="1:11" ht="45">
      <c r="A83" s="70" t="e">
        <f t="shared" si="18"/>
        <v>#REF!</v>
      </c>
      <c r="B83" s="110" t="s">
        <v>13</v>
      </c>
      <c r="C83" s="23">
        <v>903</v>
      </c>
      <c r="D83" s="23" t="s">
        <v>39</v>
      </c>
      <c r="E83" s="23" t="s">
        <v>56</v>
      </c>
      <c r="F83" s="23" t="s">
        <v>56</v>
      </c>
      <c r="G83" s="24">
        <f>G84+G90</f>
        <v>44047.189999999995</v>
      </c>
      <c r="H83" s="24">
        <f t="shared" ref="H83:I83" si="20">H84+H90</f>
        <v>15000</v>
      </c>
      <c r="I83" s="24">
        <f t="shared" si="20"/>
        <v>15000</v>
      </c>
    </row>
    <row r="84" spans="1:11" ht="63">
      <c r="A84" s="70" t="e">
        <f t="shared" si="18"/>
        <v>#REF!</v>
      </c>
      <c r="B84" s="112" t="s">
        <v>14</v>
      </c>
      <c r="C84" s="23">
        <v>903</v>
      </c>
      <c r="D84" s="23" t="s">
        <v>40</v>
      </c>
      <c r="E84" s="23" t="s">
        <v>56</v>
      </c>
      <c r="F84" s="23" t="s">
        <v>56</v>
      </c>
      <c r="G84" s="24">
        <f>G85</f>
        <v>0</v>
      </c>
      <c r="H84" s="24">
        <f t="shared" si="17"/>
        <v>15000</v>
      </c>
      <c r="I84" s="24">
        <f t="shared" si="17"/>
        <v>15000</v>
      </c>
    </row>
    <row r="85" spans="1:11" ht="31.5">
      <c r="A85" s="70" t="e">
        <f t="shared" si="18"/>
        <v>#REF!</v>
      </c>
      <c r="B85" s="109" t="s">
        <v>101</v>
      </c>
      <c r="C85" s="23">
        <v>903</v>
      </c>
      <c r="D85" s="23" t="s">
        <v>40</v>
      </c>
      <c r="E85" s="23">
        <v>2300000000</v>
      </c>
      <c r="F85" s="23" t="s">
        <v>56</v>
      </c>
      <c r="G85" s="80">
        <f>G86</f>
        <v>0</v>
      </c>
      <c r="H85" s="24">
        <f t="shared" ref="H85:I85" si="21">H86</f>
        <v>15000</v>
      </c>
      <c r="I85" s="24">
        <f t="shared" si="21"/>
        <v>15000</v>
      </c>
    </row>
    <row r="86" spans="1:11" ht="78.75">
      <c r="A86" s="70" t="e">
        <f t="shared" si="18"/>
        <v>#REF!</v>
      </c>
      <c r="B86" s="66" t="s">
        <v>102</v>
      </c>
      <c r="C86" s="23">
        <v>903</v>
      </c>
      <c r="D86" s="23" t="s">
        <v>40</v>
      </c>
      <c r="E86" s="23">
        <v>2320000000</v>
      </c>
      <c r="F86" s="23" t="s">
        <v>56</v>
      </c>
      <c r="G86" s="24">
        <f>G87</f>
        <v>0</v>
      </c>
      <c r="H86" s="24">
        <f t="shared" ref="H86:I86" si="22">H87</f>
        <v>15000</v>
      </c>
      <c r="I86" s="24">
        <f t="shared" si="22"/>
        <v>15000</v>
      </c>
    </row>
    <row r="87" spans="1:11" ht="141.75">
      <c r="A87" s="70" t="e">
        <f t="shared" si="18"/>
        <v>#REF!</v>
      </c>
      <c r="B87" s="6" t="s">
        <v>103</v>
      </c>
      <c r="C87" s="23">
        <v>903</v>
      </c>
      <c r="D87" s="23" t="s">
        <v>40</v>
      </c>
      <c r="E87" s="23">
        <v>2320080020</v>
      </c>
      <c r="F87" s="23" t="s">
        <v>56</v>
      </c>
      <c r="G87" s="24">
        <f>G88</f>
        <v>0</v>
      </c>
      <c r="H87" s="24">
        <f t="shared" si="17"/>
        <v>15000</v>
      </c>
      <c r="I87" s="24">
        <f t="shared" si="17"/>
        <v>15000</v>
      </c>
    </row>
    <row r="88" spans="1:11" ht="31.5">
      <c r="A88" s="70" t="e">
        <f t="shared" si="18"/>
        <v>#REF!</v>
      </c>
      <c r="B88" s="63" t="s">
        <v>81</v>
      </c>
      <c r="C88" s="23">
        <v>903</v>
      </c>
      <c r="D88" s="23" t="s">
        <v>40</v>
      </c>
      <c r="E88" s="23">
        <v>2320080020</v>
      </c>
      <c r="F88" s="23" t="s">
        <v>99</v>
      </c>
      <c r="G88" s="24">
        <f>G89</f>
        <v>0</v>
      </c>
      <c r="H88" s="24">
        <f t="shared" si="17"/>
        <v>15000</v>
      </c>
      <c r="I88" s="24">
        <f t="shared" si="17"/>
        <v>15000</v>
      </c>
    </row>
    <row r="89" spans="1:11" ht="47.25">
      <c r="A89" s="70" t="e">
        <f t="shared" si="18"/>
        <v>#REF!</v>
      </c>
      <c r="B89" s="63" t="s">
        <v>82</v>
      </c>
      <c r="C89" s="23">
        <v>903</v>
      </c>
      <c r="D89" s="23" t="s">
        <v>40</v>
      </c>
      <c r="E89" s="23">
        <v>2320080020</v>
      </c>
      <c r="F89" s="23">
        <v>244</v>
      </c>
      <c r="G89" s="24"/>
      <c r="H89" s="24">
        <v>15000</v>
      </c>
      <c r="I89" s="27">
        <v>15000</v>
      </c>
    </row>
    <row r="90" spans="1:11" ht="37.5">
      <c r="A90" s="70" t="e">
        <f t="shared" si="18"/>
        <v>#REF!</v>
      </c>
      <c r="B90" s="111" t="s">
        <v>15</v>
      </c>
      <c r="C90" s="23">
        <v>903</v>
      </c>
      <c r="D90" s="23" t="s">
        <v>41</v>
      </c>
      <c r="E90" s="23" t="s">
        <v>56</v>
      </c>
      <c r="F90" s="23" t="s">
        <v>56</v>
      </c>
      <c r="G90" s="24">
        <f>G91</f>
        <v>44047.189999999995</v>
      </c>
      <c r="H90" s="24">
        <f t="shared" ref="H90:I93" si="23">H91</f>
        <v>0</v>
      </c>
      <c r="I90" s="24">
        <f t="shared" si="23"/>
        <v>0</v>
      </c>
    </row>
    <row r="91" spans="1:11" ht="31.5">
      <c r="A91" s="70" t="e">
        <f t="shared" si="18"/>
        <v>#REF!</v>
      </c>
      <c r="B91" s="109" t="s">
        <v>101</v>
      </c>
      <c r="C91" s="23">
        <v>903</v>
      </c>
      <c r="D91" s="23" t="s">
        <v>41</v>
      </c>
      <c r="E91" s="23">
        <v>2300000000</v>
      </c>
      <c r="F91" s="23" t="s">
        <v>56</v>
      </c>
      <c r="G91" s="80">
        <f>G92</f>
        <v>44047.189999999995</v>
      </c>
      <c r="H91" s="24">
        <f t="shared" si="23"/>
        <v>0</v>
      </c>
      <c r="I91" s="24">
        <f t="shared" si="23"/>
        <v>0</v>
      </c>
    </row>
    <row r="92" spans="1:11" ht="78.75">
      <c r="A92" s="70" t="e">
        <f t="shared" si="18"/>
        <v>#REF!</v>
      </c>
      <c r="B92" s="66" t="s">
        <v>102</v>
      </c>
      <c r="C92" s="23">
        <v>903</v>
      </c>
      <c r="D92" s="23" t="s">
        <v>41</v>
      </c>
      <c r="E92" s="23">
        <v>2320000000</v>
      </c>
      <c r="F92" s="23" t="s">
        <v>56</v>
      </c>
      <c r="G92" s="24">
        <f>G93</f>
        <v>44047.189999999995</v>
      </c>
      <c r="H92" s="24">
        <f t="shared" si="23"/>
        <v>0</v>
      </c>
      <c r="I92" s="24">
        <f t="shared" si="23"/>
        <v>0</v>
      </c>
    </row>
    <row r="93" spans="1:11" ht="97.5" customHeight="1">
      <c r="A93" s="70" t="e">
        <f t="shared" si="18"/>
        <v>#REF!</v>
      </c>
      <c r="B93" s="64" t="s">
        <v>104</v>
      </c>
      <c r="C93" s="23">
        <v>903</v>
      </c>
      <c r="D93" s="23" t="s">
        <v>41</v>
      </c>
      <c r="E93" s="23">
        <v>2320080000</v>
      </c>
      <c r="F93" s="23">
        <v>200</v>
      </c>
      <c r="G93" s="24">
        <f>G94+G96+G98</f>
        <v>44047.189999999995</v>
      </c>
      <c r="H93" s="24">
        <f t="shared" si="23"/>
        <v>0</v>
      </c>
      <c r="I93" s="24">
        <f t="shared" si="23"/>
        <v>0</v>
      </c>
    </row>
    <row r="94" spans="1:11" customFormat="1" ht="31.5">
      <c r="A94" s="70" t="e">
        <f t="shared" si="18"/>
        <v>#REF!</v>
      </c>
      <c r="B94" s="63" t="s">
        <v>81</v>
      </c>
      <c r="C94" s="23">
        <v>903</v>
      </c>
      <c r="D94" s="23" t="s">
        <v>41</v>
      </c>
      <c r="E94" s="23">
        <v>2320080000</v>
      </c>
      <c r="F94" s="23"/>
      <c r="G94" s="24">
        <f>G95</f>
        <v>37482.589999999997</v>
      </c>
      <c r="H94" s="24">
        <f>H99</f>
        <v>0</v>
      </c>
      <c r="I94" s="24">
        <f>I99</f>
        <v>0</v>
      </c>
    </row>
    <row r="95" spans="1:11" customFormat="1" ht="47.25">
      <c r="A95" s="70" t="e">
        <f t="shared" si="18"/>
        <v>#REF!</v>
      </c>
      <c r="B95" s="63" t="s">
        <v>82</v>
      </c>
      <c r="C95" s="23">
        <v>903</v>
      </c>
      <c r="D95" s="23" t="s">
        <v>41</v>
      </c>
      <c r="E95" s="23">
        <v>2320080000</v>
      </c>
      <c r="F95" s="23">
        <v>244</v>
      </c>
      <c r="G95" s="24">
        <v>37482.589999999997</v>
      </c>
      <c r="H95" s="24">
        <v>75000</v>
      </c>
      <c r="I95" s="27">
        <v>75000</v>
      </c>
    </row>
    <row r="96" spans="1:11" customFormat="1" ht="125.25" customHeight="1">
      <c r="A96" s="70" t="e">
        <f t="shared" si="18"/>
        <v>#REF!</v>
      </c>
      <c r="B96" s="99" t="s">
        <v>194</v>
      </c>
      <c r="C96" s="23">
        <v>903</v>
      </c>
      <c r="D96" s="23" t="s">
        <v>41</v>
      </c>
      <c r="E96" s="28" t="s">
        <v>195</v>
      </c>
      <c r="F96" s="23"/>
      <c r="G96" s="24">
        <v>312.60000000000002</v>
      </c>
      <c r="H96" s="24">
        <v>0</v>
      </c>
      <c r="I96" s="27">
        <v>0</v>
      </c>
      <c r="K96" s="98"/>
    </row>
    <row r="97" spans="1:11" customFormat="1" ht="50.25" customHeight="1">
      <c r="A97" s="70" t="e">
        <f t="shared" si="18"/>
        <v>#REF!</v>
      </c>
      <c r="B97" s="87" t="s">
        <v>173</v>
      </c>
      <c r="C97" s="23">
        <v>903</v>
      </c>
      <c r="D97" s="23" t="s">
        <v>41</v>
      </c>
      <c r="E97" s="28" t="s">
        <v>195</v>
      </c>
      <c r="F97" s="23">
        <v>244</v>
      </c>
      <c r="G97" s="24">
        <v>312.60000000000002</v>
      </c>
      <c r="H97" s="24">
        <v>0</v>
      </c>
      <c r="I97" s="27">
        <v>0</v>
      </c>
      <c r="K97" s="98"/>
    </row>
    <row r="98" spans="1:11" customFormat="1" ht="50.25" customHeight="1">
      <c r="A98" s="70" t="e">
        <f t="shared" si="18"/>
        <v>#REF!</v>
      </c>
      <c r="B98" s="100" t="s">
        <v>196</v>
      </c>
      <c r="C98" s="23">
        <v>903</v>
      </c>
      <c r="D98" s="23" t="s">
        <v>41</v>
      </c>
      <c r="E98" s="28">
        <v>2320074120</v>
      </c>
      <c r="F98" s="23"/>
      <c r="G98" s="24">
        <v>6252</v>
      </c>
      <c r="H98" s="24">
        <v>0</v>
      </c>
      <c r="I98" s="27">
        <v>0</v>
      </c>
      <c r="K98" s="98"/>
    </row>
    <row r="99" spans="1:11" customFormat="1" ht="50.25" customHeight="1">
      <c r="A99" s="70" t="e">
        <f t="shared" si="18"/>
        <v>#REF!</v>
      </c>
      <c r="B99" s="100" t="s">
        <v>196</v>
      </c>
      <c r="C99" s="23">
        <v>903</v>
      </c>
      <c r="D99" s="23" t="s">
        <v>41</v>
      </c>
      <c r="E99" s="28">
        <v>2320074120</v>
      </c>
      <c r="F99" s="23">
        <v>244</v>
      </c>
      <c r="G99" s="24">
        <v>6252</v>
      </c>
      <c r="H99" s="24">
        <v>0</v>
      </c>
      <c r="I99" s="27">
        <v>0</v>
      </c>
      <c r="K99" s="98"/>
    </row>
    <row r="100" spans="1:11" customFormat="1" ht="15.75">
      <c r="A100" s="70" t="e">
        <f t="shared" si="18"/>
        <v>#REF!</v>
      </c>
      <c r="B100" s="107" t="s">
        <v>16</v>
      </c>
      <c r="C100" s="23">
        <v>903</v>
      </c>
      <c r="D100" s="23" t="s">
        <v>42</v>
      </c>
      <c r="E100" s="23" t="s">
        <v>56</v>
      </c>
      <c r="F100" s="23" t="s">
        <v>56</v>
      </c>
      <c r="G100" s="44">
        <f>G101</f>
        <v>246742.7</v>
      </c>
      <c r="H100" s="44">
        <f t="shared" ref="H100:I101" si="24">H101</f>
        <v>181895.6</v>
      </c>
      <c r="I100" s="44">
        <f t="shared" si="24"/>
        <v>181895.6</v>
      </c>
    </row>
    <row r="101" spans="1:11" ht="31.5">
      <c r="A101" s="70" t="e">
        <f t="shared" si="18"/>
        <v>#REF!</v>
      </c>
      <c r="B101" s="79" t="s">
        <v>17</v>
      </c>
      <c r="C101" s="23">
        <v>903</v>
      </c>
      <c r="D101" s="23" t="s">
        <v>43</v>
      </c>
      <c r="E101" s="23" t="s">
        <v>56</v>
      </c>
      <c r="F101" s="93" t="s">
        <v>56</v>
      </c>
      <c r="G101" s="94">
        <f>G102</f>
        <v>246742.7</v>
      </c>
      <c r="H101" s="94">
        <f t="shared" si="24"/>
        <v>181895.6</v>
      </c>
      <c r="I101" s="94">
        <f t="shared" si="24"/>
        <v>181895.6</v>
      </c>
    </row>
    <row r="102" spans="1:11" ht="31.5">
      <c r="A102" s="70" t="e">
        <f t="shared" si="18"/>
        <v>#REF!</v>
      </c>
      <c r="B102" s="78" t="s">
        <v>101</v>
      </c>
      <c r="C102" s="23">
        <v>903</v>
      </c>
      <c r="D102" s="23" t="s">
        <v>43</v>
      </c>
      <c r="E102" s="23">
        <v>2300000000</v>
      </c>
      <c r="F102" s="93" t="s">
        <v>56</v>
      </c>
      <c r="G102" s="94">
        <f>G107+G109+G103</f>
        <v>246742.7</v>
      </c>
      <c r="H102" s="94">
        <f t="shared" ref="H102:I102" si="25">+H107+H109</f>
        <v>181895.6</v>
      </c>
      <c r="I102" s="94">
        <f t="shared" si="25"/>
        <v>181895.6</v>
      </c>
    </row>
    <row r="103" spans="1:11" ht="64.5" customHeight="1">
      <c r="A103" s="70" t="e">
        <f t="shared" si="18"/>
        <v>#REF!</v>
      </c>
      <c r="B103" s="113" t="s">
        <v>171</v>
      </c>
      <c r="C103" s="92" t="s">
        <v>72</v>
      </c>
      <c r="D103" s="92" t="s">
        <v>43</v>
      </c>
      <c r="E103" s="92" t="s">
        <v>172</v>
      </c>
      <c r="F103" s="82"/>
      <c r="G103" s="89">
        <v>50000</v>
      </c>
      <c r="H103" s="88">
        <v>0</v>
      </c>
      <c r="I103" s="88">
        <v>0</v>
      </c>
    </row>
    <row r="104" spans="1:11" customFormat="1" ht="47.25">
      <c r="A104" s="70" t="e">
        <f t="shared" si="18"/>
        <v>#REF!</v>
      </c>
      <c r="B104" s="105" t="s">
        <v>173</v>
      </c>
      <c r="C104" s="92" t="s">
        <v>72</v>
      </c>
      <c r="D104" s="92" t="s">
        <v>43</v>
      </c>
      <c r="E104" s="92" t="s">
        <v>172</v>
      </c>
      <c r="F104" s="23">
        <v>244</v>
      </c>
      <c r="G104" s="89">
        <v>50000</v>
      </c>
      <c r="H104" s="88">
        <v>0</v>
      </c>
      <c r="I104" s="88">
        <v>0</v>
      </c>
    </row>
    <row r="105" spans="1:11" customFormat="1" ht="78.75">
      <c r="A105" s="70" t="e">
        <f t="shared" si="18"/>
        <v>#REF!</v>
      </c>
      <c r="B105" s="64" t="s">
        <v>106</v>
      </c>
      <c r="C105" s="23">
        <v>903</v>
      </c>
      <c r="D105" s="23" t="s">
        <v>43</v>
      </c>
      <c r="E105" s="23">
        <v>2330080020</v>
      </c>
      <c r="F105" s="23" t="s">
        <v>56</v>
      </c>
      <c r="G105" s="24">
        <f t="shared" ref="G105:I106" si="26">G106</f>
        <v>196242.7</v>
      </c>
      <c r="H105" s="24">
        <f t="shared" si="26"/>
        <v>181895.6</v>
      </c>
      <c r="I105" s="24">
        <f t="shared" si="26"/>
        <v>181895.6</v>
      </c>
    </row>
    <row r="106" spans="1:11" ht="31.5">
      <c r="A106" s="70" t="e">
        <f t="shared" si="18"/>
        <v>#REF!</v>
      </c>
      <c r="B106" s="63" t="s">
        <v>81</v>
      </c>
      <c r="C106" s="23">
        <v>903</v>
      </c>
      <c r="D106" s="23" t="s">
        <v>43</v>
      </c>
      <c r="E106" s="23">
        <v>2330080020</v>
      </c>
      <c r="F106" s="23" t="s">
        <v>99</v>
      </c>
      <c r="G106" s="24">
        <f t="shared" si="26"/>
        <v>196242.7</v>
      </c>
      <c r="H106" s="24">
        <f t="shared" si="26"/>
        <v>181895.6</v>
      </c>
      <c r="I106" s="24">
        <f t="shared" si="26"/>
        <v>181895.6</v>
      </c>
    </row>
    <row r="107" spans="1:11" ht="47.25">
      <c r="A107" s="70" t="e">
        <f t="shared" si="18"/>
        <v>#REF!</v>
      </c>
      <c r="B107" s="63" t="s">
        <v>82</v>
      </c>
      <c r="C107" s="23">
        <v>903</v>
      </c>
      <c r="D107" s="23" t="s">
        <v>43</v>
      </c>
      <c r="E107" s="23">
        <v>2330080020</v>
      </c>
      <c r="F107" s="23">
        <v>244</v>
      </c>
      <c r="G107" s="24">
        <v>196242.7</v>
      </c>
      <c r="H107" s="24">
        <v>181895.6</v>
      </c>
      <c r="I107" s="24">
        <v>181895.6</v>
      </c>
    </row>
    <row r="108" spans="1:11" ht="141.75">
      <c r="A108" s="70" t="e">
        <f t="shared" si="18"/>
        <v>#REF!</v>
      </c>
      <c r="B108" s="105" t="s">
        <v>174</v>
      </c>
      <c r="C108" s="92" t="s">
        <v>72</v>
      </c>
      <c r="D108" s="92" t="s">
        <v>43</v>
      </c>
      <c r="E108" s="92" t="s">
        <v>175</v>
      </c>
      <c r="F108" s="82"/>
      <c r="G108" s="83">
        <f>G109</f>
        <v>500</v>
      </c>
      <c r="H108" s="88">
        <v>0</v>
      </c>
      <c r="I108" s="88">
        <v>0</v>
      </c>
    </row>
    <row r="109" spans="1:11" ht="32.25" customHeight="1">
      <c r="A109" s="70" t="e">
        <f t="shared" si="18"/>
        <v>#REF!</v>
      </c>
      <c r="B109" s="95" t="s">
        <v>173</v>
      </c>
      <c r="C109" s="91" t="s">
        <v>72</v>
      </c>
      <c r="D109" s="91" t="s">
        <v>43</v>
      </c>
      <c r="E109" s="92" t="s">
        <v>175</v>
      </c>
      <c r="F109" s="90">
        <v>244</v>
      </c>
      <c r="G109" s="81">
        <v>500</v>
      </c>
      <c r="H109" s="88">
        <v>0</v>
      </c>
      <c r="I109" s="88">
        <v>0</v>
      </c>
    </row>
    <row r="110" spans="1:11" ht="31.5">
      <c r="A110" s="70" t="e">
        <f t="shared" si="18"/>
        <v>#REF!</v>
      </c>
      <c r="B110" s="79" t="s">
        <v>18</v>
      </c>
      <c r="C110" s="114">
        <v>903</v>
      </c>
      <c r="D110" s="114" t="s">
        <v>44</v>
      </c>
      <c r="E110" s="114"/>
      <c r="F110" s="114"/>
      <c r="G110" s="115">
        <f>G111+G117+G121</f>
        <v>1225784.1499999999</v>
      </c>
      <c r="H110" s="80">
        <f>H111+H117+H121</f>
        <v>722816.89999999991</v>
      </c>
      <c r="I110" s="80">
        <f>I111+I117+I121</f>
        <v>645169.6</v>
      </c>
    </row>
    <row r="111" spans="1:11" ht="15.75">
      <c r="A111" s="70" t="e">
        <f t="shared" si="18"/>
        <v>#REF!</v>
      </c>
      <c r="B111" s="106" t="s">
        <v>19</v>
      </c>
      <c r="C111" s="114">
        <v>903</v>
      </c>
      <c r="D111" s="114" t="s">
        <v>45</v>
      </c>
      <c r="E111" s="114"/>
      <c r="F111" s="114" t="s">
        <v>56</v>
      </c>
      <c r="G111" s="80">
        <f t="shared" ref="G111:G115" si="27">G112</f>
        <v>271740</v>
      </c>
      <c r="H111" s="80">
        <f t="shared" ref="H111:I115" si="28">H112</f>
        <v>142765.29999999999</v>
      </c>
      <c r="I111" s="80">
        <f t="shared" si="28"/>
        <v>61795.1</v>
      </c>
    </row>
    <row r="112" spans="1:11" ht="31.5">
      <c r="A112" s="70" t="e">
        <f t="shared" si="18"/>
        <v>#REF!</v>
      </c>
      <c r="B112" s="79" t="s">
        <v>101</v>
      </c>
      <c r="C112" s="23">
        <v>903</v>
      </c>
      <c r="D112" s="23" t="s">
        <v>45</v>
      </c>
      <c r="E112" s="23">
        <v>23000000000</v>
      </c>
      <c r="F112" s="23" t="s">
        <v>56</v>
      </c>
      <c r="G112" s="24">
        <f t="shared" si="27"/>
        <v>271740</v>
      </c>
      <c r="H112" s="24">
        <f t="shared" si="28"/>
        <v>142765.29999999999</v>
      </c>
      <c r="I112" s="24">
        <f t="shared" si="28"/>
        <v>61795.1</v>
      </c>
    </row>
    <row r="113" spans="1:9" ht="47.25">
      <c r="A113" s="70" t="e">
        <f t="shared" si="18"/>
        <v>#REF!</v>
      </c>
      <c r="B113" s="64" t="s">
        <v>107</v>
      </c>
      <c r="C113" s="23">
        <v>903</v>
      </c>
      <c r="D113" s="23" t="s">
        <v>45</v>
      </c>
      <c r="E113" s="23">
        <v>2310000000</v>
      </c>
      <c r="F113" s="23"/>
      <c r="G113" s="24">
        <f t="shared" si="27"/>
        <v>271740</v>
      </c>
      <c r="H113" s="24">
        <f t="shared" si="28"/>
        <v>142765.29999999999</v>
      </c>
      <c r="I113" s="24">
        <f t="shared" si="28"/>
        <v>61795.1</v>
      </c>
    </row>
    <row r="114" spans="1:9" ht="78.75">
      <c r="A114" s="70" t="e">
        <f t="shared" si="18"/>
        <v>#REF!</v>
      </c>
      <c r="B114" s="64" t="s">
        <v>108</v>
      </c>
      <c r="C114" s="23">
        <v>903</v>
      </c>
      <c r="D114" s="23" t="s">
        <v>45</v>
      </c>
      <c r="E114" s="23">
        <v>2318000000</v>
      </c>
      <c r="F114" s="23"/>
      <c r="G114" s="24">
        <f t="shared" si="27"/>
        <v>271740</v>
      </c>
      <c r="H114" s="24">
        <f t="shared" si="28"/>
        <v>142765.29999999999</v>
      </c>
      <c r="I114" s="24">
        <f t="shared" si="28"/>
        <v>61795.1</v>
      </c>
    </row>
    <row r="115" spans="1:9" ht="31.5">
      <c r="A115" s="70" t="e">
        <f t="shared" si="18"/>
        <v>#REF!</v>
      </c>
      <c r="B115" s="63" t="s">
        <v>81</v>
      </c>
      <c r="C115" s="23">
        <v>903</v>
      </c>
      <c r="D115" s="23" t="s">
        <v>45</v>
      </c>
      <c r="E115" s="23">
        <v>2310080000</v>
      </c>
      <c r="F115" s="23">
        <v>200</v>
      </c>
      <c r="G115" s="24">
        <f t="shared" si="27"/>
        <v>271740</v>
      </c>
      <c r="H115" s="24">
        <f t="shared" si="28"/>
        <v>142765.29999999999</v>
      </c>
      <c r="I115" s="24">
        <f t="shared" si="28"/>
        <v>61795.1</v>
      </c>
    </row>
    <row r="116" spans="1:9" ht="47.25">
      <c r="A116" s="70" t="e">
        <f t="shared" si="18"/>
        <v>#REF!</v>
      </c>
      <c r="B116" s="63" t="s">
        <v>82</v>
      </c>
      <c r="C116" s="23">
        <v>903</v>
      </c>
      <c r="D116" s="23" t="s">
        <v>45</v>
      </c>
      <c r="E116" s="23">
        <v>2310080000</v>
      </c>
      <c r="F116" s="23">
        <v>243</v>
      </c>
      <c r="G116" s="24">
        <v>271740</v>
      </c>
      <c r="H116" s="24">
        <v>142765.29999999999</v>
      </c>
      <c r="I116" s="24">
        <v>61795.1</v>
      </c>
    </row>
    <row r="117" spans="1:9" ht="15.75">
      <c r="A117" s="70" t="e">
        <f t="shared" si="18"/>
        <v>#REF!</v>
      </c>
      <c r="B117" s="79" t="s">
        <v>20</v>
      </c>
      <c r="C117" s="114">
        <v>903</v>
      </c>
      <c r="D117" s="114" t="s">
        <v>46</v>
      </c>
      <c r="E117" s="114"/>
      <c r="F117" s="114"/>
      <c r="G117" s="80">
        <f>G118</f>
        <v>0</v>
      </c>
      <c r="H117" s="80">
        <f t="shared" ref="H117:I117" si="29">H118</f>
        <v>16700</v>
      </c>
      <c r="I117" s="80">
        <f t="shared" si="29"/>
        <v>16700</v>
      </c>
    </row>
    <row r="118" spans="1:9" ht="78.75">
      <c r="A118" s="70" t="e">
        <f t="shared" si="18"/>
        <v>#REF!</v>
      </c>
      <c r="B118" s="64" t="s">
        <v>109</v>
      </c>
      <c r="C118" s="23">
        <v>903</v>
      </c>
      <c r="D118" s="23" t="s">
        <v>46</v>
      </c>
      <c r="E118" s="28" t="s">
        <v>154</v>
      </c>
      <c r="F118" s="23"/>
      <c r="G118" s="24">
        <f>G119</f>
        <v>0</v>
      </c>
      <c r="H118" s="24">
        <f t="shared" ref="H118:I119" si="30">H119</f>
        <v>16700</v>
      </c>
      <c r="I118" s="24">
        <f t="shared" si="30"/>
        <v>16700</v>
      </c>
    </row>
    <row r="119" spans="1:9" ht="31.5">
      <c r="A119" s="70" t="e">
        <f t="shared" si="18"/>
        <v>#REF!</v>
      </c>
      <c r="B119" s="63" t="s">
        <v>81</v>
      </c>
      <c r="C119" s="23">
        <v>903</v>
      </c>
      <c r="D119" s="23" t="s">
        <v>46</v>
      </c>
      <c r="E119" s="28" t="s">
        <v>154</v>
      </c>
      <c r="F119" s="23">
        <v>200</v>
      </c>
      <c r="G119" s="24">
        <f>G120</f>
        <v>0</v>
      </c>
      <c r="H119" s="24">
        <f t="shared" si="30"/>
        <v>16700</v>
      </c>
      <c r="I119" s="24">
        <f t="shared" si="30"/>
        <v>16700</v>
      </c>
    </row>
    <row r="120" spans="1:9" ht="47.25">
      <c r="A120" s="70" t="e">
        <f t="shared" si="18"/>
        <v>#REF!</v>
      </c>
      <c r="B120" s="95" t="s">
        <v>173</v>
      </c>
      <c r="C120" s="23">
        <v>903</v>
      </c>
      <c r="D120" s="23" t="s">
        <v>46</v>
      </c>
      <c r="E120" s="28" t="s">
        <v>154</v>
      </c>
      <c r="F120" s="23">
        <v>244</v>
      </c>
      <c r="G120" s="24"/>
      <c r="H120" s="24">
        <v>16700</v>
      </c>
      <c r="I120" s="27">
        <v>16700</v>
      </c>
    </row>
    <row r="121" spans="1:9" ht="18.75">
      <c r="A121" s="70" t="e">
        <f t="shared" si="18"/>
        <v>#REF!</v>
      </c>
      <c r="B121" s="111" t="s">
        <v>21</v>
      </c>
      <c r="C121" s="114">
        <v>903</v>
      </c>
      <c r="D121" s="114" t="s">
        <v>47</v>
      </c>
      <c r="E121" s="114"/>
      <c r="F121" s="114"/>
      <c r="G121" s="80">
        <f>G122</f>
        <v>954044.15</v>
      </c>
      <c r="H121" s="80">
        <f t="shared" ref="H121:I122" si="31">H122</f>
        <v>563351.6</v>
      </c>
      <c r="I121" s="80">
        <f t="shared" si="31"/>
        <v>566674.5</v>
      </c>
    </row>
    <row r="122" spans="1:9" ht="31.5">
      <c r="A122" s="70" t="e">
        <f t="shared" si="18"/>
        <v>#REF!</v>
      </c>
      <c r="B122" s="78" t="s">
        <v>101</v>
      </c>
      <c r="C122" s="23">
        <v>903</v>
      </c>
      <c r="D122" s="23" t="s">
        <v>47</v>
      </c>
      <c r="E122" s="23">
        <v>2300000000</v>
      </c>
      <c r="F122" s="23"/>
      <c r="G122" s="24">
        <f>G123</f>
        <v>954044.15</v>
      </c>
      <c r="H122" s="24">
        <f t="shared" si="31"/>
        <v>563351.6</v>
      </c>
      <c r="I122" s="24">
        <f t="shared" si="31"/>
        <v>566674.5</v>
      </c>
    </row>
    <row r="123" spans="1:9" ht="47.25">
      <c r="A123" s="70" t="e">
        <f t="shared" si="18"/>
        <v>#REF!</v>
      </c>
      <c r="B123" s="64" t="s">
        <v>105</v>
      </c>
      <c r="C123" s="23">
        <v>903</v>
      </c>
      <c r="D123" s="23" t="s">
        <v>47</v>
      </c>
      <c r="E123" s="23">
        <v>2330000000</v>
      </c>
      <c r="F123" s="23"/>
      <c r="G123" s="24">
        <f>G124+G127+G133+G139+G142+G145+G136+G130</f>
        <v>954044.15</v>
      </c>
      <c r="H123" s="24">
        <f>H124+H127+H133+H139+H142+H145</f>
        <v>563351.6</v>
      </c>
      <c r="I123" s="24">
        <f>I124+I127+I133+I139+I142+I145</f>
        <v>566674.5</v>
      </c>
    </row>
    <row r="124" spans="1:9" ht="78.75">
      <c r="A124" s="70" t="e">
        <f t="shared" si="18"/>
        <v>#REF!</v>
      </c>
      <c r="B124" s="64" t="s">
        <v>111</v>
      </c>
      <c r="C124" s="23">
        <v>903</v>
      </c>
      <c r="D124" s="23" t="s">
        <v>47</v>
      </c>
      <c r="E124" s="23">
        <v>2330080010</v>
      </c>
      <c r="F124" s="23" t="s">
        <v>56</v>
      </c>
      <c r="G124" s="24">
        <f>G125</f>
        <v>224018.19</v>
      </c>
      <c r="H124" s="24">
        <f t="shared" ref="H124:I125" si="32">H125</f>
        <v>50000</v>
      </c>
      <c r="I124" s="24">
        <f t="shared" si="32"/>
        <v>50000</v>
      </c>
    </row>
    <row r="125" spans="1:9" ht="72.75" customHeight="1">
      <c r="A125" s="70" t="e">
        <f t="shared" si="18"/>
        <v>#REF!</v>
      </c>
      <c r="B125" s="63" t="s">
        <v>81</v>
      </c>
      <c r="C125" s="23">
        <v>903</v>
      </c>
      <c r="D125" s="23" t="s">
        <v>47</v>
      </c>
      <c r="E125" s="23">
        <v>2330080010</v>
      </c>
      <c r="F125" s="23">
        <v>200</v>
      </c>
      <c r="G125" s="24">
        <f>G126</f>
        <v>224018.19</v>
      </c>
      <c r="H125" s="24">
        <f t="shared" si="32"/>
        <v>50000</v>
      </c>
      <c r="I125" s="24">
        <f t="shared" si="32"/>
        <v>50000</v>
      </c>
    </row>
    <row r="126" spans="1:9" ht="47.25">
      <c r="A126" s="70" t="e">
        <f t="shared" si="18"/>
        <v>#REF!</v>
      </c>
      <c r="B126" s="63" t="s">
        <v>82</v>
      </c>
      <c r="C126" s="23">
        <v>903</v>
      </c>
      <c r="D126" s="23" t="s">
        <v>47</v>
      </c>
      <c r="E126" s="23">
        <v>2330080010</v>
      </c>
      <c r="F126" s="23">
        <v>244</v>
      </c>
      <c r="G126" s="24">
        <v>224018.19</v>
      </c>
      <c r="H126" s="24">
        <v>50000</v>
      </c>
      <c r="I126" s="27">
        <v>50000</v>
      </c>
    </row>
    <row r="127" spans="1:9" ht="78.75">
      <c r="A127" s="70" t="e">
        <f t="shared" si="18"/>
        <v>#REF!</v>
      </c>
      <c r="B127" s="64" t="s">
        <v>112</v>
      </c>
      <c r="C127" s="23">
        <v>903</v>
      </c>
      <c r="D127" s="23" t="s">
        <v>47</v>
      </c>
      <c r="E127" s="28" t="s">
        <v>170</v>
      </c>
      <c r="F127" s="23"/>
      <c r="G127" s="24">
        <f>G128</f>
        <v>390028.91</v>
      </c>
      <c r="H127" s="24">
        <f t="shared" ref="H127:I127" si="33">H128</f>
        <v>309764</v>
      </c>
      <c r="I127" s="24">
        <f t="shared" si="33"/>
        <v>313086.90000000002</v>
      </c>
    </row>
    <row r="128" spans="1:9" ht="31.5">
      <c r="A128" s="70" t="e">
        <f t="shared" si="18"/>
        <v>#REF!</v>
      </c>
      <c r="B128" s="63" t="s">
        <v>81</v>
      </c>
      <c r="C128" s="23">
        <v>903</v>
      </c>
      <c r="D128" s="23" t="s">
        <v>47</v>
      </c>
      <c r="E128" s="28" t="s">
        <v>170</v>
      </c>
      <c r="F128" s="23">
        <v>200</v>
      </c>
      <c r="G128" s="24">
        <f>G129</f>
        <v>390028.91</v>
      </c>
      <c r="H128" s="24">
        <f>H132</f>
        <v>309764</v>
      </c>
      <c r="I128" s="24">
        <f>I132</f>
        <v>313086.90000000002</v>
      </c>
    </row>
    <row r="129" spans="1:9" ht="47.25">
      <c r="A129" s="70" t="e">
        <f>A127+1</f>
        <v>#REF!</v>
      </c>
      <c r="B129" s="63" t="s">
        <v>82</v>
      </c>
      <c r="C129" s="23">
        <v>903</v>
      </c>
      <c r="D129" s="23" t="s">
        <v>47</v>
      </c>
      <c r="E129" s="28" t="s">
        <v>170</v>
      </c>
      <c r="F129" s="23">
        <v>244</v>
      </c>
      <c r="G129" s="24">
        <v>390028.91</v>
      </c>
      <c r="H129" s="24">
        <v>309764</v>
      </c>
      <c r="I129" s="27">
        <v>313086.90000000002</v>
      </c>
    </row>
    <row r="130" spans="1:9" ht="47.25">
      <c r="A130" s="70" t="e">
        <f>A126+1</f>
        <v>#REF!</v>
      </c>
      <c r="B130" s="63" t="s">
        <v>82</v>
      </c>
      <c r="C130" s="23">
        <v>903</v>
      </c>
      <c r="D130" s="23" t="s">
        <v>47</v>
      </c>
      <c r="E130" s="28">
        <v>2330080040</v>
      </c>
      <c r="F130" s="23"/>
      <c r="G130" s="24">
        <f>G131</f>
        <v>37690.78</v>
      </c>
      <c r="H130" s="24">
        <v>309764</v>
      </c>
      <c r="I130" s="27">
        <v>313086.90000000002</v>
      </c>
    </row>
    <row r="131" spans="1:9" ht="47.25">
      <c r="A131" s="70" t="e">
        <f>A127+1</f>
        <v>#REF!</v>
      </c>
      <c r="B131" s="63" t="s">
        <v>82</v>
      </c>
      <c r="C131" s="23">
        <v>903</v>
      </c>
      <c r="D131" s="23" t="s">
        <v>47</v>
      </c>
      <c r="E131" s="28">
        <v>2330080040</v>
      </c>
      <c r="F131" s="23">
        <v>200</v>
      </c>
      <c r="G131" s="24">
        <f>G132</f>
        <v>37690.78</v>
      </c>
      <c r="H131" s="24">
        <v>309764</v>
      </c>
      <c r="I131" s="27">
        <v>313086.90000000002</v>
      </c>
    </row>
    <row r="132" spans="1:9" ht="47.25">
      <c r="A132" s="70" t="e">
        <f>A128+1</f>
        <v>#REF!</v>
      </c>
      <c r="B132" s="63" t="s">
        <v>82</v>
      </c>
      <c r="C132" s="23">
        <v>903</v>
      </c>
      <c r="D132" s="23" t="s">
        <v>47</v>
      </c>
      <c r="E132" s="28">
        <v>2330080040</v>
      </c>
      <c r="F132" s="23">
        <v>244</v>
      </c>
      <c r="G132" s="24">
        <v>37690.78</v>
      </c>
      <c r="H132" s="24">
        <v>309764</v>
      </c>
      <c r="I132" s="27">
        <v>313086.90000000002</v>
      </c>
    </row>
    <row r="133" spans="1:9" ht="94.5">
      <c r="A133" s="70" t="e">
        <f t="shared" si="18"/>
        <v>#REF!</v>
      </c>
      <c r="B133" s="64" t="s">
        <v>113</v>
      </c>
      <c r="C133" s="23">
        <v>903</v>
      </c>
      <c r="D133" s="23" t="s">
        <v>47</v>
      </c>
      <c r="E133" s="23">
        <v>2330080050</v>
      </c>
      <c r="F133" s="23"/>
      <c r="G133" s="24">
        <f>G134</f>
        <v>139702.26999999999</v>
      </c>
      <c r="H133" s="24">
        <f t="shared" ref="H133:I137" si="34">H134</f>
        <v>108692</v>
      </c>
      <c r="I133" s="24">
        <f t="shared" si="34"/>
        <v>108692</v>
      </c>
    </row>
    <row r="134" spans="1:9" ht="31.5">
      <c r="A134" s="70" t="e">
        <f t="shared" si="18"/>
        <v>#REF!</v>
      </c>
      <c r="B134" s="63" t="s">
        <v>81</v>
      </c>
      <c r="C134" s="23">
        <v>903</v>
      </c>
      <c r="D134" s="23" t="s">
        <v>47</v>
      </c>
      <c r="E134" s="23">
        <v>2330080050</v>
      </c>
      <c r="F134" s="23">
        <v>200</v>
      </c>
      <c r="G134" s="24">
        <f>G135</f>
        <v>139702.26999999999</v>
      </c>
      <c r="H134" s="24">
        <f t="shared" si="34"/>
        <v>108692</v>
      </c>
      <c r="I134" s="24">
        <f t="shared" si="34"/>
        <v>108692</v>
      </c>
    </row>
    <row r="135" spans="1:9" ht="47.25">
      <c r="A135" s="70" t="e">
        <f t="shared" si="18"/>
        <v>#REF!</v>
      </c>
      <c r="B135" s="63" t="s">
        <v>82</v>
      </c>
      <c r="C135" s="23">
        <v>903</v>
      </c>
      <c r="D135" s="23" t="s">
        <v>47</v>
      </c>
      <c r="E135" s="23">
        <v>2330080050</v>
      </c>
      <c r="F135" s="23">
        <v>244</v>
      </c>
      <c r="G135" s="24">
        <v>139702.26999999999</v>
      </c>
      <c r="H135" s="24">
        <v>108692</v>
      </c>
      <c r="I135" s="24">
        <v>108692</v>
      </c>
    </row>
    <row r="136" spans="1:9" ht="94.5">
      <c r="A136" s="70" t="e">
        <f t="shared" si="18"/>
        <v>#REF!</v>
      </c>
      <c r="B136" s="64" t="s">
        <v>113</v>
      </c>
      <c r="C136" s="23">
        <v>903</v>
      </c>
      <c r="D136" s="23" t="s">
        <v>47</v>
      </c>
      <c r="E136" s="28" t="s">
        <v>198</v>
      </c>
      <c r="F136" s="23"/>
      <c r="G136" s="24">
        <f>G137</f>
        <v>99000</v>
      </c>
      <c r="H136" s="24">
        <f t="shared" si="34"/>
        <v>108692</v>
      </c>
      <c r="I136" s="24">
        <f t="shared" si="34"/>
        <v>108692</v>
      </c>
    </row>
    <row r="137" spans="1:9" ht="31.5">
      <c r="A137" s="70" t="e">
        <f t="shared" si="18"/>
        <v>#REF!</v>
      </c>
      <c r="B137" s="63" t="s">
        <v>81</v>
      </c>
      <c r="C137" s="23">
        <v>903</v>
      </c>
      <c r="D137" s="23" t="s">
        <v>47</v>
      </c>
      <c r="E137" s="28" t="s">
        <v>198</v>
      </c>
      <c r="F137" s="23">
        <v>200</v>
      </c>
      <c r="G137" s="24">
        <f>G138</f>
        <v>99000</v>
      </c>
      <c r="H137" s="24">
        <f t="shared" si="34"/>
        <v>108692</v>
      </c>
      <c r="I137" s="24">
        <f t="shared" si="34"/>
        <v>108692</v>
      </c>
    </row>
    <row r="138" spans="1:9" ht="47.25">
      <c r="A138" s="70" t="e">
        <f t="shared" si="18"/>
        <v>#REF!</v>
      </c>
      <c r="B138" s="63" t="s">
        <v>82</v>
      </c>
      <c r="C138" s="23">
        <v>903</v>
      </c>
      <c r="D138" s="23" t="s">
        <v>47</v>
      </c>
      <c r="E138" s="28" t="s">
        <v>199</v>
      </c>
      <c r="F138" s="23">
        <v>244</v>
      </c>
      <c r="G138" s="24">
        <v>99000</v>
      </c>
      <c r="H138" s="24">
        <v>108692</v>
      </c>
      <c r="I138" s="24">
        <v>108692</v>
      </c>
    </row>
    <row r="139" spans="1:9" ht="94.5">
      <c r="A139" s="70" t="e">
        <f t="shared" si="18"/>
        <v>#REF!</v>
      </c>
      <c r="B139" s="64" t="s">
        <v>114</v>
      </c>
      <c r="C139" s="23">
        <v>903</v>
      </c>
      <c r="D139" s="23" t="s">
        <v>47</v>
      </c>
      <c r="E139" s="23">
        <v>2330080060</v>
      </c>
      <c r="F139" s="23"/>
      <c r="G139" s="24">
        <f>G140</f>
        <v>19455.79</v>
      </c>
      <c r="H139" s="24">
        <f t="shared" ref="H139:I140" si="35">H140</f>
        <v>20000</v>
      </c>
      <c r="I139" s="24">
        <f t="shared" si="35"/>
        <v>20000</v>
      </c>
    </row>
    <row r="140" spans="1:9" ht="31.5">
      <c r="A140" s="70" t="e">
        <f t="shared" si="18"/>
        <v>#REF!</v>
      </c>
      <c r="B140" s="63" t="s">
        <v>81</v>
      </c>
      <c r="C140" s="23">
        <v>903</v>
      </c>
      <c r="D140" s="23" t="s">
        <v>47</v>
      </c>
      <c r="E140" s="23">
        <v>2330080060</v>
      </c>
      <c r="F140" s="23">
        <v>200</v>
      </c>
      <c r="G140" s="24">
        <f>G141</f>
        <v>19455.79</v>
      </c>
      <c r="H140" s="24">
        <f t="shared" si="35"/>
        <v>20000</v>
      </c>
      <c r="I140" s="24">
        <f t="shared" si="35"/>
        <v>20000</v>
      </c>
    </row>
    <row r="141" spans="1:9" ht="47.25">
      <c r="A141" s="70" t="e">
        <f t="shared" si="18"/>
        <v>#REF!</v>
      </c>
      <c r="B141" s="63" t="s">
        <v>82</v>
      </c>
      <c r="C141" s="23">
        <v>903</v>
      </c>
      <c r="D141" s="23" t="s">
        <v>47</v>
      </c>
      <c r="E141" s="23">
        <v>2330080060</v>
      </c>
      <c r="F141" s="23">
        <v>244</v>
      </c>
      <c r="G141" s="24">
        <v>19455.79</v>
      </c>
      <c r="H141" s="24">
        <v>20000</v>
      </c>
      <c r="I141" s="27">
        <v>20000</v>
      </c>
    </row>
    <row r="142" spans="1:9" ht="110.25">
      <c r="A142" s="70" t="e">
        <f t="shared" si="18"/>
        <v>#REF!</v>
      </c>
      <c r="B142" s="64" t="s">
        <v>115</v>
      </c>
      <c r="C142" s="23">
        <v>903</v>
      </c>
      <c r="D142" s="23" t="s">
        <v>47</v>
      </c>
      <c r="E142" s="23">
        <v>2330080070</v>
      </c>
      <c r="F142" s="23"/>
      <c r="G142" s="24">
        <f>G143</f>
        <v>44148.21</v>
      </c>
      <c r="H142" s="24">
        <f t="shared" ref="H142:I143" si="36">H143</f>
        <v>44895.6</v>
      </c>
      <c r="I142" s="24">
        <f t="shared" si="36"/>
        <v>44895.6</v>
      </c>
    </row>
    <row r="143" spans="1:9" ht="31.5">
      <c r="A143" s="70" t="e">
        <f t="shared" si="18"/>
        <v>#REF!</v>
      </c>
      <c r="B143" s="63" t="s">
        <v>81</v>
      </c>
      <c r="C143" s="23">
        <v>903</v>
      </c>
      <c r="D143" s="23" t="s">
        <v>47</v>
      </c>
      <c r="E143" s="23">
        <v>2330080070</v>
      </c>
      <c r="F143" s="23">
        <v>200</v>
      </c>
      <c r="G143" s="24">
        <f>G144</f>
        <v>44148.21</v>
      </c>
      <c r="H143" s="24">
        <f t="shared" si="36"/>
        <v>44895.6</v>
      </c>
      <c r="I143" s="24">
        <f t="shared" si="36"/>
        <v>44895.6</v>
      </c>
    </row>
    <row r="144" spans="1:9" ht="47.25">
      <c r="A144" s="70" t="e">
        <f t="shared" si="18"/>
        <v>#REF!</v>
      </c>
      <c r="B144" s="63" t="s">
        <v>82</v>
      </c>
      <c r="C144" s="23">
        <v>903</v>
      </c>
      <c r="D144" s="23" t="s">
        <v>47</v>
      </c>
      <c r="E144" s="23">
        <v>2330080070</v>
      </c>
      <c r="F144" s="23">
        <v>244</v>
      </c>
      <c r="G144" s="24">
        <v>44148.21</v>
      </c>
      <c r="H144" s="24">
        <v>44895.6</v>
      </c>
      <c r="I144" s="24">
        <v>44895.6</v>
      </c>
    </row>
    <row r="145" spans="1:9" ht="94.5">
      <c r="A145" s="70" t="e">
        <f t="shared" si="18"/>
        <v>#REF!</v>
      </c>
      <c r="B145" s="54" t="s">
        <v>116</v>
      </c>
      <c r="C145" s="23">
        <v>903</v>
      </c>
      <c r="D145" s="23" t="s">
        <v>47</v>
      </c>
      <c r="E145" s="23">
        <v>2330080080</v>
      </c>
      <c r="F145" s="23"/>
      <c r="G145" s="24">
        <f>G146</f>
        <v>0</v>
      </c>
      <c r="H145" s="24">
        <f t="shared" ref="H145:I145" si="37">H146</f>
        <v>30000</v>
      </c>
      <c r="I145" s="24">
        <f t="shared" si="37"/>
        <v>30000</v>
      </c>
    </row>
    <row r="146" spans="1:9" ht="94.5">
      <c r="A146" s="70" t="e">
        <f t="shared" ref="A146:A182" si="38">A145+1</f>
        <v>#REF!</v>
      </c>
      <c r="B146" s="63" t="s">
        <v>117</v>
      </c>
      <c r="C146" s="23">
        <v>903</v>
      </c>
      <c r="D146" s="23" t="s">
        <v>47</v>
      </c>
      <c r="E146" s="23">
        <v>2330080080</v>
      </c>
      <c r="F146" s="23">
        <v>100</v>
      </c>
      <c r="G146" s="24">
        <f>G148+G147</f>
        <v>0</v>
      </c>
      <c r="H146" s="24">
        <f t="shared" ref="H146:I146" si="39">H148+H147</f>
        <v>30000</v>
      </c>
      <c r="I146" s="24">
        <f t="shared" si="39"/>
        <v>30000</v>
      </c>
    </row>
    <row r="147" spans="1:9" ht="31.5">
      <c r="A147" s="70" t="e">
        <f t="shared" si="38"/>
        <v>#REF!</v>
      </c>
      <c r="B147" s="95" t="s">
        <v>177</v>
      </c>
      <c r="C147" s="23">
        <v>903</v>
      </c>
      <c r="D147" s="23" t="s">
        <v>47</v>
      </c>
      <c r="E147" s="23">
        <v>2330080080</v>
      </c>
      <c r="F147" s="23">
        <v>111</v>
      </c>
      <c r="G147" s="24"/>
      <c r="H147" s="24">
        <v>23041.48</v>
      </c>
      <c r="I147" s="24">
        <v>23041.48</v>
      </c>
    </row>
    <row r="148" spans="1:9" ht="63">
      <c r="A148" s="70" t="e">
        <f t="shared" si="38"/>
        <v>#REF!</v>
      </c>
      <c r="B148" s="95" t="s">
        <v>179</v>
      </c>
      <c r="C148" s="23">
        <v>903</v>
      </c>
      <c r="D148" s="23" t="s">
        <v>47</v>
      </c>
      <c r="E148" s="23">
        <v>2330080080</v>
      </c>
      <c r="F148" s="23">
        <v>111</v>
      </c>
      <c r="G148" s="24"/>
      <c r="H148" s="24">
        <v>6958.52</v>
      </c>
      <c r="I148" s="24">
        <v>6958.52</v>
      </c>
    </row>
    <row r="149" spans="1:9" ht="15.75">
      <c r="A149" s="70" t="e">
        <f t="shared" si="38"/>
        <v>#REF!</v>
      </c>
      <c r="B149" s="63" t="s">
        <v>22</v>
      </c>
      <c r="C149" s="23">
        <v>903</v>
      </c>
      <c r="D149" s="23" t="s">
        <v>48</v>
      </c>
      <c r="E149" s="23" t="s">
        <v>56</v>
      </c>
      <c r="F149" s="23" t="s">
        <v>56</v>
      </c>
      <c r="G149" s="24">
        <f t="shared" ref="G149:I154" si="40">G150</f>
        <v>0</v>
      </c>
      <c r="H149" s="24">
        <f t="shared" si="40"/>
        <v>62500</v>
      </c>
      <c r="I149" s="24">
        <f t="shared" si="40"/>
        <v>62500</v>
      </c>
    </row>
    <row r="150" spans="1:9" ht="31.5">
      <c r="A150" s="70" t="e">
        <f t="shared" si="38"/>
        <v>#REF!</v>
      </c>
      <c r="B150" s="68" t="s">
        <v>23</v>
      </c>
      <c r="C150" s="23">
        <v>903</v>
      </c>
      <c r="D150" s="23" t="s">
        <v>49</v>
      </c>
      <c r="E150" s="23" t="s">
        <v>56</v>
      </c>
      <c r="F150" s="23" t="s">
        <v>56</v>
      </c>
      <c r="G150" s="24">
        <f t="shared" si="40"/>
        <v>0</v>
      </c>
      <c r="H150" s="24">
        <f t="shared" si="40"/>
        <v>62500</v>
      </c>
      <c r="I150" s="24">
        <f t="shared" si="40"/>
        <v>62500</v>
      </c>
    </row>
    <row r="151" spans="1:9" ht="31.5">
      <c r="A151" s="70" t="e">
        <f t="shared" si="38"/>
        <v>#REF!</v>
      </c>
      <c r="B151" s="64" t="s">
        <v>84</v>
      </c>
      <c r="C151" s="23">
        <v>903</v>
      </c>
      <c r="D151" s="23" t="s">
        <v>49</v>
      </c>
      <c r="E151" s="23">
        <v>9000000000</v>
      </c>
      <c r="F151" s="23" t="s">
        <v>56</v>
      </c>
      <c r="G151" s="24">
        <f t="shared" si="40"/>
        <v>0</v>
      </c>
      <c r="H151" s="24">
        <f t="shared" si="40"/>
        <v>62500</v>
      </c>
      <c r="I151" s="24">
        <f t="shared" si="40"/>
        <v>62500</v>
      </c>
    </row>
    <row r="152" spans="1:9" ht="47.25">
      <c r="A152" s="70" t="e">
        <f t="shared" si="38"/>
        <v>#REF!</v>
      </c>
      <c r="B152" s="64" t="s">
        <v>85</v>
      </c>
      <c r="C152" s="23">
        <v>903</v>
      </c>
      <c r="D152" s="23" t="s">
        <v>49</v>
      </c>
      <c r="E152" s="23">
        <v>9090000000</v>
      </c>
      <c r="F152" s="23" t="s">
        <v>56</v>
      </c>
      <c r="G152" s="24">
        <f t="shared" si="40"/>
        <v>0</v>
      </c>
      <c r="H152" s="24">
        <f t="shared" si="40"/>
        <v>62500</v>
      </c>
      <c r="I152" s="24">
        <f t="shared" si="40"/>
        <v>62500</v>
      </c>
    </row>
    <row r="153" spans="1:9" ht="78.75">
      <c r="A153" s="70" t="e">
        <f t="shared" si="38"/>
        <v>#REF!</v>
      </c>
      <c r="B153" s="64" t="s">
        <v>119</v>
      </c>
      <c r="C153" s="23">
        <v>903</v>
      </c>
      <c r="D153" s="23" t="s">
        <v>49</v>
      </c>
      <c r="E153" s="28" t="s">
        <v>155</v>
      </c>
      <c r="F153" s="23" t="s">
        <v>56</v>
      </c>
      <c r="G153" s="24">
        <f t="shared" si="40"/>
        <v>0</v>
      </c>
      <c r="H153" s="24">
        <f t="shared" si="40"/>
        <v>62500</v>
      </c>
      <c r="I153" s="24">
        <f t="shared" si="40"/>
        <v>62500</v>
      </c>
    </row>
    <row r="154" spans="1:9" ht="94.5">
      <c r="A154" s="70" t="e">
        <f t="shared" si="38"/>
        <v>#REF!</v>
      </c>
      <c r="B154" s="63" t="s">
        <v>117</v>
      </c>
      <c r="C154" s="23">
        <v>903</v>
      </c>
      <c r="D154" s="23" t="s">
        <v>49</v>
      </c>
      <c r="E154" s="28" t="s">
        <v>155</v>
      </c>
      <c r="F154" s="23" t="s">
        <v>75</v>
      </c>
      <c r="G154" s="24">
        <f t="shared" si="40"/>
        <v>0</v>
      </c>
      <c r="H154" s="24">
        <f t="shared" si="40"/>
        <v>62500</v>
      </c>
      <c r="I154" s="24">
        <f t="shared" si="40"/>
        <v>62500</v>
      </c>
    </row>
    <row r="155" spans="1:9" ht="47.25">
      <c r="A155" s="70" t="e">
        <f t="shared" si="38"/>
        <v>#REF!</v>
      </c>
      <c r="B155" s="66" t="s">
        <v>120</v>
      </c>
      <c r="C155" s="23">
        <v>903</v>
      </c>
      <c r="D155" s="23" t="s">
        <v>49</v>
      </c>
      <c r="E155" s="28" t="s">
        <v>155</v>
      </c>
      <c r="F155" s="23">
        <v>111</v>
      </c>
      <c r="G155" s="24">
        <v>0</v>
      </c>
      <c r="H155" s="24">
        <v>62500</v>
      </c>
      <c r="I155" s="27">
        <v>62500</v>
      </c>
    </row>
    <row r="156" spans="1:9" ht="15.75">
      <c r="A156" s="70" t="e">
        <f t="shared" si="38"/>
        <v>#REF!</v>
      </c>
      <c r="B156" s="107" t="s">
        <v>24</v>
      </c>
      <c r="C156" s="114">
        <v>903</v>
      </c>
      <c r="D156" s="114" t="s">
        <v>50</v>
      </c>
      <c r="E156" s="114" t="s">
        <v>56</v>
      </c>
      <c r="F156" s="114" t="s">
        <v>56</v>
      </c>
      <c r="G156" s="80">
        <f>G157</f>
        <v>40000</v>
      </c>
      <c r="H156" s="80">
        <f t="shared" ref="H156:I161" si="41">H157</f>
        <v>40000</v>
      </c>
      <c r="I156" s="80">
        <f t="shared" si="41"/>
        <v>40000</v>
      </c>
    </row>
    <row r="157" spans="1:9" ht="15.75">
      <c r="A157" s="70" t="e">
        <f t="shared" si="38"/>
        <v>#REF!</v>
      </c>
      <c r="B157" s="79" t="s">
        <v>25</v>
      </c>
      <c r="C157" s="23">
        <v>903</v>
      </c>
      <c r="D157" s="23" t="s">
        <v>51</v>
      </c>
      <c r="E157" s="23" t="s">
        <v>56</v>
      </c>
      <c r="F157" s="23" t="s">
        <v>56</v>
      </c>
      <c r="G157" s="24">
        <f t="shared" ref="G157:G161" si="42">G158</f>
        <v>40000</v>
      </c>
      <c r="H157" s="24">
        <f t="shared" si="41"/>
        <v>40000</v>
      </c>
      <c r="I157" s="24">
        <f t="shared" si="41"/>
        <v>40000</v>
      </c>
    </row>
    <row r="158" spans="1:9" ht="31.5">
      <c r="A158" s="70" t="e">
        <f t="shared" si="38"/>
        <v>#REF!</v>
      </c>
      <c r="B158" s="78" t="s">
        <v>101</v>
      </c>
      <c r="C158" s="23">
        <v>903</v>
      </c>
      <c r="D158" s="23" t="s">
        <v>51</v>
      </c>
      <c r="E158" s="23">
        <v>2300000000</v>
      </c>
      <c r="F158" s="23" t="s">
        <v>56</v>
      </c>
      <c r="G158" s="24">
        <f t="shared" si="42"/>
        <v>40000</v>
      </c>
      <c r="H158" s="24">
        <f t="shared" si="41"/>
        <v>40000</v>
      </c>
      <c r="I158" s="24">
        <f t="shared" si="41"/>
        <v>40000</v>
      </c>
    </row>
    <row r="159" spans="1:9" ht="31.5">
      <c r="A159" s="70" t="e">
        <f t="shared" si="38"/>
        <v>#REF!</v>
      </c>
      <c r="B159" s="64" t="s">
        <v>121</v>
      </c>
      <c r="C159" s="23">
        <v>903</v>
      </c>
      <c r="D159" s="23" t="s">
        <v>51</v>
      </c>
      <c r="E159" s="23">
        <v>2340000000</v>
      </c>
      <c r="F159" s="23" t="s">
        <v>56</v>
      </c>
      <c r="G159" s="24">
        <f t="shared" si="42"/>
        <v>40000</v>
      </c>
      <c r="H159" s="24">
        <f t="shared" si="41"/>
        <v>40000</v>
      </c>
      <c r="I159" s="24">
        <f t="shared" si="41"/>
        <v>40000</v>
      </c>
    </row>
    <row r="160" spans="1:9" ht="31.5" customHeight="1">
      <c r="A160" s="70" t="e">
        <f t="shared" si="38"/>
        <v>#REF!</v>
      </c>
      <c r="B160" s="64" t="s">
        <v>122</v>
      </c>
      <c r="C160" s="23">
        <v>903</v>
      </c>
      <c r="D160" s="23" t="s">
        <v>51</v>
      </c>
      <c r="E160" s="23">
        <v>2340080010</v>
      </c>
      <c r="F160" s="23" t="s">
        <v>56</v>
      </c>
      <c r="G160" s="24">
        <f t="shared" si="42"/>
        <v>40000</v>
      </c>
      <c r="H160" s="24">
        <f t="shared" si="41"/>
        <v>40000</v>
      </c>
      <c r="I160" s="24">
        <f t="shared" si="41"/>
        <v>40000</v>
      </c>
    </row>
    <row r="161" spans="1:9" ht="31.5">
      <c r="A161" s="70" t="e">
        <f t="shared" si="38"/>
        <v>#REF!</v>
      </c>
      <c r="B161" s="63" t="s">
        <v>81</v>
      </c>
      <c r="C161" s="23">
        <v>903</v>
      </c>
      <c r="D161" s="23" t="s">
        <v>51</v>
      </c>
      <c r="E161" s="23">
        <v>2340080010</v>
      </c>
      <c r="F161" s="23">
        <v>200</v>
      </c>
      <c r="G161" s="24">
        <f t="shared" si="42"/>
        <v>40000</v>
      </c>
      <c r="H161" s="24">
        <f t="shared" si="41"/>
        <v>40000</v>
      </c>
      <c r="I161" s="24">
        <f t="shared" si="41"/>
        <v>40000</v>
      </c>
    </row>
    <row r="162" spans="1:9" ht="47.25">
      <c r="A162" s="70" t="e">
        <f t="shared" si="38"/>
        <v>#REF!</v>
      </c>
      <c r="B162" s="63" t="s">
        <v>82</v>
      </c>
      <c r="C162" s="23">
        <v>903</v>
      </c>
      <c r="D162" s="23" t="s">
        <v>51</v>
      </c>
      <c r="E162" s="23">
        <v>2340080010</v>
      </c>
      <c r="F162" s="23">
        <v>244</v>
      </c>
      <c r="G162" s="24">
        <v>40000</v>
      </c>
      <c r="H162" s="24">
        <v>40000</v>
      </c>
      <c r="I162" s="24">
        <v>40000</v>
      </c>
    </row>
    <row r="163" spans="1:9" ht="15.75">
      <c r="A163" s="70" t="e">
        <f t="shared" si="38"/>
        <v>#REF!</v>
      </c>
      <c r="B163" s="107" t="s">
        <v>26</v>
      </c>
      <c r="C163" s="114">
        <v>903</v>
      </c>
      <c r="D163" s="114" t="s">
        <v>52</v>
      </c>
      <c r="E163" s="114" t="s">
        <v>56</v>
      </c>
      <c r="F163" s="114" t="s">
        <v>56</v>
      </c>
      <c r="G163" s="80">
        <f t="shared" ref="G163:I168" si="43">G164</f>
        <v>12000</v>
      </c>
      <c r="H163" s="80">
        <f t="shared" si="43"/>
        <v>12000</v>
      </c>
      <c r="I163" s="80">
        <f t="shared" si="43"/>
        <v>12000</v>
      </c>
    </row>
    <row r="164" spans="1:9" ht="15.75">
      <c r="A164" s="70" t="e">
        <f t="shared" si="38"/>
        <v>#REF!</v>
      </c>
      <c r="B164" s="79" t="s">
        <v>27</v>
      </c>
      <c r="C164" s="23">
        <v>903</v>
      </c>
      <c r="D164" s="23" t="s">
        <v>53</v>
      </c>
      <c r="E164" s="23" t="s">
        <v>56</v>
      </c>
      <c r="F164" s="23" t="s">
        <v>56</v>
      </c>
      <c r="G164" s="24">
        <f t="shared" si="43"/>
        <v>12000</v>
      </c>
      <c r="H164" s="24">
        <f t="shared" si="43"/>
        <v>12000</v>
      </c>
      <c r="I164" s="24">
        <f t="shared" si="43"/>
        <v>12000</v>
      </c>
    </row>
    <row r="165" spans="1:9" ht="31.5">
      <c r="A165" s="70" t="e">
        <f t="shared" si="38"/>
        <v>#REF!</v>
      </c>
      <c r="B165" s="64" t="s">
        <v>84</v>
      </c>
      <c r="C165" s="23">
        <v>903</v>
      </c>
      <c r="D165" s="23" t="s">
        <v>53</v>
      </c>
      <c r="E165" s="23">
        <v>9000000000</v>
      </c>
      <c r="F165" s="23" t="s">
        <v>56</v>
      </c>
      <c r="G165" s="24">
        <f t="shared" si="43"/>
        <v>12000</v>
      </c>
      <c r="H165" s="24">
        <f t="shared" si="43"/>
        <v>12000</v>
      </c>
      <c r="I165" s="24">
        <f t="shared" si="43"/>
        <v>12000</v>
      </c>
    </row>
    <row r="166" spans="1:9" ht="47.25">
      <c r="A166" s="70" t="e">
        <f t="shared" si="38"/>
        <v>#REF!</v>
      </c>
      <c r="B166" s="64" t="s">
        <v>85</v>
      </c>
      <c r="C166" s="23">
        <v>903</v>
      </c>
      <c r="D166" s="23" t="s">
        <v>53</v>
      </c>
      <c r="E166" s="23">
        <v>9090000000</v>
      </c>
      <c r="F166" s="23" t="s">
        <v>56</v>
      </c>
      <c r="G166" s="24">
        <f t="shared" si="43"/>
        <v>12000</v>
      </c>
      <c r="H166" s="24">
        <f t="shared" si="43"/>
        <v>12000</v>
      </c>
      <c r="I166" s="24">
        <f t="shared" si="43"/>
        <v>12000</v>
      </c>
    </row>
    <row r="167" spans="1:9" ht="47.25">
      <c r="A167" s="70" t="e">
        <f t="shared" si="38"/>
        <v>#REF!</v>
      </c>
      <c r="B167" s="64" t="s">
        <v>85</v>
      </c>
      <c r="C167" s="23">
        <v>903</v>
      </c>
      <c r="D167" s="23" t="s">
        <v>53</v>
      </c>
      <c r="E167" s="28">
        <v>9090080000</v>
      </c>
      <c r="F167" s="23" t="s">
        <v>56</v>
      </c>
      <c r="G167" s="24">
        <f t="shared" si="43"/>
        <v>12000</v>
      </c>
      <c r="H167" s="24">
        <f t="shared" si="43"/>
        <v>12000</v>
      </c>
      <c r="I167" s="24">
        <f t="shared" si="43"/>
        <v>12000</v>
      </c>
    </row>
    <row r="168" spans="1:9" ht="31.5">
      <c r="A168" s="70" t="e">
        <f t="shared" si="38"/>
        <v>#REF!</v>
      </c>
      <c r="B168" s="63" t="s">
        <v>123</v>
      </c>
      <c r="C168" s="23">
        <v>903</v>
      </c>
      <c r="D168" s="23" t="s">
        <v>53</v>
      </c>
      <c r="E168" s="28">
        <v>9090080000</v>
      </c>
      <c r="F168" s="23" t="s">
        <v>124</v>
      </c>
      <c r="G168" s="24">
        <f t="shared" si="43"/>
        <v>12000</v>
      </c>
      <c r="H168" s="24">
        <f t="shared" si="43"/>
        <v>12000</v>
      </c>
      <c r="I168" s="24">
        <f t="shared" si="43"/>
        <v>12000</v>
      </c>
    </row>
    <row r="169" spans="1:9" ht="31.5">
      <c r="A169" s="70" t="e">
        <f t="shared" si="38"/>
        <v>#REF!</v>
      </c>
      <c r="B169" s="66" t="s">
        <v>125</v>
      </c>
      <c r="C169" s="23">
        <v>903</v>
      </c>
      <c r="D169" s="23" t="s">
        <v>53</v>
      </c>
      <c r="E169" s="28">
        <v>9090080000</v>
      </c>
      <c r="F169" s="23">
        <v>312</v>
      </c>
      <c r="G169" s="24">
        <v>12000</v>
      </c>
      <c r="H169" s="24">
        <v>12000</v>
      </c>
      <c r="I169" s="27">
        <v>12000</v>
      </c>
    </row>
    <row r="170" spans="1:9" customFormat="1" ht="15.75">
      <c r="A170" s="70" t="e">
        <f t="shared" si="38"/>
        <v>#REF!</v>
      </c>
      <c r="B170" s="107" t="s">
        <v>28</v>
      </c>
      <c r="C170" s="114">
        <v>903</v>
      </c>
      <c r="D170" s="114" t="s">
        <v>54</v>
      </c>
      <c r="E170" s="114" t="s">
        <v>56</v>
      </c>
      <c r="F170" s="114" t="s">
        <v>56</v>
      </c>
      <c r="G170" s="80">
        <f>G171</f>
        <v>303368.18</v>
      </c>
      <c r="H170" s="80">
        <f t="shared" ref="H170:I170" si="44">H171</f>
        <v>283481.86</v>
      </c>
      <c r="I170" s="80">
        <f t="shared" si="44"/>
        <v>283481.86</v>
      </c>
    </row>
    <row r="171" spans="1:9" customFormat="1" ht="15.75">
      <c r="A171" s="70" t="e">
        <f t="shared" si="38"/>
        <v>#REF!</v>
      </c>
      <c r="B171" s="107" t="s">
        <v>29</v>
      </c>
      <c r="C171" s="23">
        <v>903</v>
      </c>
      <c r="D171" s="23" t="s">
        <v>55</v>
      </c>
      <c r="E171" s="23" t="s">
        <v>56</v>
      </c>
      <c r="F171" s="23" t="s">
        <v>56</v>
      </c>
      <c r="G171" s="24">
        <f>G172</f>
        <v>303368.18</v>
      </c>
      <c r="H171" s="24">
        <f t="shared" ref="H171:I173" si="45">H172</f>
        <v>283481.86</v>
      </c>
      <c r="I171" s="24">
        <f t="shared" si="45"/>
        <v>283481.86</v>
      </c>
    </row>
    <row r="172" spans="1:9" customFormat="1" ht="31.5">
      <c r="A172" s="70" t="e">
        <f t="shared" si="38"/>
        <v>#REF!</v>
      </c>
      <c r="B172" s="78" t="s">
        <v>101</v>
      </c>
      <c r="C172" s="23">
        <v>903</v>
      </c>
      <c r="D172" s="23" t="s">
        <v>55</v>
      </c>
      <c r="E172" s="23">
        <v>2300000000</v>
      </c>
      <c r="F172" s="23" t="s">
        <v>56</v>
      </c>
      <c r="G172" s="24">
        <f>G173</f>
        <v>303368.18</v>
      </c>
      <c r="H172" s="24">
        <f t="shared" si="45"/>
        <v>283481.86</v>
      </c>
      <c r="I172" s="24">
        <f t="shared" si="45"/>
        <v>283481.86</v>
      </c>
    </row>
    <row r="173" spans="1:9" customFormat="1" ht="31.5">
      <c r="A173" s="70" t="e">
        <f t="shared" si="38"/>
        <v>#REF!</v>
      </c>
      <c r="B173" s="64" t="s">
        <v>121</v>
      </c>
      <c r="C173" s="23">
        <v>903</v>
      </c>
      <c r="D173" s="23" t="s">
        <v>55</v>
      </c>
      <c r="E173" s="23">
        <v>2340000000</v>
      </c>
      <c r="F173" s="23" t="s">
        <v>56</v>
      </c>
      <c r="G173" s="24">
        <f>G174</f>
        <v>303368.18</v>
      </c>
      <c r="H173" s="24">
        <f t="shared" si="45"/>
        <v>283481.86</v>
      </c>
      <c r="I173" s="24">
        <f t="shared" si="45"/>
        <v>283481.86</v>
      </c>
    </row>
    <row r="174" spans="1:9" customFormat="1" ht="78.75">
      <c r="A174" s="70" t="e">
        <f t="shared" si="38"/>
        <v>#REF!</v>
      </c>
      <c r="B174" s="64" t="s">
        <v>126</v>
      </c>
      <c r="C174" s="23">
        <v>903</v>
      </c>
      <c r="D174" s="23" t="s">
        <v>55</v>
      </c>
      <c r="E174" s="23">
        <v>2340080020</v>
      </c>
      <c r="F174" s="23" t="s">
        <v>56</v>
      </c>
      <c r="G174" s="44">
        <f>G176+G178+G180+G179</f>
        <v>303368.18</v>
      </c>
      <c r="H174" s="44">
        <f t="shared" ref="H174:I174" si="46">H176+H178+H180</f>
        <v>283481.86</v>
      </c>
      <c r="I174" s="44">
        <f t="shared" si="46"/>
        <v>283481.86</v>
      </c>
    </row>
    <row r="175" spans="1:9" customFormat="1" ht="31.5">
      <c r="A175" s="70" t="e">
        <f t="shared" si="38"/>
        <v>#REF!</v>
      </c>
      <c r="B175" s="96" t="s">
        <v>177</v>
      </c>
      <c r="C175" s="92" t="s">
        <v>72</v>
      </c>
      <c r="D175" s="92" t="s">
        <v>55</v>
      </c>
      <c r="E175" s="92" t="s">
        <v>176</v>
      </c>
      <c r="F175" s="92" t="s">
        <v>178</v>
      </c>
      <c r="G175" s="83">
        <f>G176</f>
        <v>205205.26</v>
      </c>
      <c r="H175" s="83">
        <v>217728</v>
      </c>
      <c r="I175" s="83">
        <v>217728</v>
      </c>
    </row>
    <row r="176" spans="1:9" ht="31.5">
      <c r="A176" s="70" t="e">
        <f t="shared" si="38"/>
        <v>#REF!</v>
      </c>
      <c r="B176" s="95" t="s">
        <v>177</v>
      </c>
      <c r="C176" s="91" t="s">
        <v>72</v>
      </c>
      <c r="D176" s="91" t="s">
        <v>55</v>
      </c>
      <c r="E176" s="91" t="s">
        <v>176</v>
      </c>
      <c r="F176" s="91" t="s">
        <v>178</v>
      </c>
      <c r="G176" s="81">
        <v>205205.26</v>
      </c>
      <c r="H176" s="81">
        <v>217728</v>
      </c>
      <c r="I176" s="81">
        <v>217728</v>
      </c>
    </row>
    <row r="177" spans="1:9" ht="18.75" customHeight="1">
      <c r="A177" s="70" t="e">
        <f t="shared" si="38"/>
        <v>#REF!</v>
      </c>
      <c r="B177" s="96" t="s">
        <v>179</v>
      </c>
      <c r="C177" s="92" t="s">
        <v>72</v>
      </c>
      <c r="D177" s="92" t="s">
        <v>55</v>
      </c>
      <c r="E177" s="92" t="s">
        <v>176</v>
      </c>
      <c r="F177" s="92" t="s">
        <v>180</v>
      </c>
      <c r="G177" s="83">
        <f>G178</f>
        <v>61972</v>
      </c>
      <c r="H177" s="83">
        <v>65753.86</v>
      </c>
      <c r="I177" s="83">
        <v>65753.86</v>
      </c>
    </row>
    <row r="178" spans="1:9" ht="63">
      <c r="A178" s="70" t="e">
        <f t="shared" si="38"/>
        <v>#REF!</v>
      </c>
      <c r="B178" s="95" t="s">
        <v>179</v>
      </c>
      <c r="C178" s="92" t="s">
        <v>72</v>
      </c>
      <c r="D178" s="92" t="s">
        <v>55</v>
      </c>
      <c r="E178" s="92" t="s">
        <v>176</v>
      </c>
      <c r="F178" s="92" t="s">
        <v>180</v>
      </c>
      <c r="G178" s="81">
        <v>61972</v>
      </c>
      <c r="H178" s="81">
        <v>65753.86</v>
      </c>
      <c r="I178" s="81">
        <v>65753.86</v>
      </c>
    </row>
    <row r="179" spans="1:9" ht="47.25">
      <c r="A179" s="70" t="e">
        <f t="shared" si="38"/>
        <v>#REF!</v>
      </c>
      <c r="B179" s="96" t="s">
        <v>173</v>
      </c>
      <c r="C179" s="23">
        <v>903</v>
      </c>
      <c r="D179" s="23" t="s">
        <v>55</v>
      </c>
      <c r="E179" s="23">
        <v>2340083000</v>
      </c>
      <c r="F179" s="83">
        <v>244</v>
      </c>
      <c r="G179" s="83">
        <v>30288</v>
      </c>
      <c r="H179" s="88">
        <v>0</v>
      </c>
      <c r="I179" s="88">
        <v>0</v>
      </c>
    </row>
    <row r="180" spans="1:9" ht="47.25">
      <c r="A180" s="70" t="e">
        <f t="shared" si="38"/>
        <v>#REF!</v>
      </c>
      <c r="B180" s="95" t="s">
        <v>173</v>
      </c>
      <c r="C180" s="23">
        <v>903</v>
      </c>
      <c r="D180" s="23" t="s">
        <v>55</v>
      </c>
      <c r="E180" s="28" t="s">
        <v>192</v>
      </c>
      <c r="F180" s="81">
        <v>244</v>
      </c>
      <c r="G180" s="81">
        <v>5902.92</v>
      </c>
      <c r="H180" s="88">
        <v>0</v>
      </c>
      <c r="I180" s="88">
        <v>0</v>
      </c>
    </row>
    <row r="181" spans="1:9" ht="15.75">
      <c r="A181" s="70" t="e">
        <f t="shared" si="38"/>
        <v>#REF!</v>
      </c>
      <c r="B181" s="66" t="s">
        <v>127</v>
      </c>
      <c r="C181" s="23"/>
      <c r="D181" s="23"/>
      <c r="E181" s="23"/>
      <c r="F181" s="23"/>
      <c r="G181" s="24">
        <v>0</v>
      </c>
      <c r="H181" s="12">
        <v>81432</v>
      </c>
      <c r="I181" s="12">
        <v>163423.5</v>
      </c>
    </row>
    <row r="182" spans="1:9" ht="15.75">
      <c r="A182" s="70" t="e">
        <f t="shared" si="38"/>
        <v>#REF!</v>
      </c>
      <c r="B182" s="69" t="s">
        <v>128</v>
      </c>
      <c r="C182" s="23" t="s">
        <v>56</v>
      </c>
      <c r="D182" s="23" t="s">
        <v>56</v>
      </c>
      <c r="E182" s="23" t="s">
        <v>56</v>
      </c>
      <c r="F182" s="23" t="s">
        <v>56</v>
      </c>
      <c r="G182" s="115">
        <f>G14</f>
        <v>6096824.4800000004</v>
      </c>
      <c r="H182" s="24">
        <f>H14+0.1</f>
        <v>3219028.65</v>
      </c>
      <c r="I182" s="24">
        <f>I14</f>
        <v>3229068.58</v>
      </c>
    </row>
  </sheetData>
  <mergeCells count="8">
    <mergeCell ref="E7:I7"/>
    <mergeCell ref="B10:H10"/>
    <mergeCell ref="B9:H9"/>
    <mergeCell ref="D1:I1"/>
    <mergeCell ref="E2:I2"/>
    <mergeCell ref="E3:I3"/>
    <mergeCell ref="D5:I5"/>
    <mergeCell ref="E6:I6"/>
  </mergeCells>
  <pageMargins left="0.7" right="0.7" top="0.75" bottom="0.75" header="0.3" footer="0.3"/>
  <pageSetup paperSize="9" scale="5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tabSelected="1" view="pageBreakPreview" zoomScale="60" workbookViewId="0">
      <selection activeCell="B217" sqref="B217"/>
    </sheetView>
  </sheetViews>
  <sheetFormatPr defaultRowHeight="12.75"/>
  <cols>
    <col min="1" max="1" width="7.85546875" style="16" customWidth="1"/>
    <col min="2" max="2" width="58.85546875" style="32" customWidth="1"/>
    <col min="3" max="3" width="17.28515625" style="33" customWidth="1"/>
    <col min="4" max="5" width="10.5703125" style="33" customWidth="1"/>
    <col min="6" max="6" width="18" style="33" customWidth="1"/>
    <col min="7" max="7" width="13.5703125" style="33" customWidth="1"/>
    <col min="8" max="8" width="14.28515625" style="16" customWidth="1"/>
    <col min="9" max="16384" width="9.140625" style="16"/>
  </cols>
  <sheetData>
    <row r="1" spans="1:8" ht="15.75">
      <c r="C1" s="35"/>
      <c r="D1" s="35"/>
      <c r="E1" s="35"/>
      <c r="F1" s="154" t="s">
        <v>209</v>
      </c>
      <c r="G1" s="154"/>
      <c r="H1" s="154"/>
    </row>
    <row r="2" spans="1:8" ht="15.75">
      <c r="C2" s="154" t="s">
        <v>59</v>
      </c>
      <c r="D2" s="154"/>
      <c r="E2" s="154"/>
      <c r="F2" s="154"/>
      <c r="G2" s="154"/>
      <c r="H2" s="154"/>
    </row>
    <row r="3" spans="1:8" ht="15.75">
      <c r="C3" s="155" t="s">
        <v>211</v>
      </c>
      <c r="D3" s="155"/>
      <c r="E3" s="155"/>
      <c r="F3" s="155"/>
      <c r="G3" s="155"/>
      <c r="H3" s="155"/>
    </row>
    <row r="5" spans="1:8" ht="15.75">
      <c r="B5" s="34"/>
      <c r="C5" s="35"/>
      <c r="D5" s="35"/>
      <c r="E5" s="35"/>
      <c r="F5" s="154" t="s">
        <v>129</v>
      </c>
      <c r="G5" s="154"/>
      <c r="H5" s="154"/>
    </row>
    <row r="6" spans="1:8" ht="15.75">
      <c r="B6" s="34"/>
      <c r="C6" s="154" t="s">
        <v>59</v>
      </c>
      <c r="D6" s="154"/>
      <c r="E6" s="154"/>
      <c r="F6" s="154"/>
      <c r="G6" s="154"/>
      <c r="H6" s="154"/>
    </row>
    <row r="7" spans="1:8" ht="15.75">
      <c r="B7" s="34"/>
      <c r="C7" s="155" t="s">
        <v>168</v>
      </c>
      <c r="D7" s="155"/>
      <c r="E7" s="155"/>
      <c r="F7" s="155"/>
      <c r="G7" s="155"/>
      <c r="H7" s="155"/>
    </row>
    <row r="8" spans="1:8" ht="15.75">
      <c r="B8" s="34"/>
      <c r="C8" s="36"/>
      <c r="D8" s="36"/>
      <c r="E8" s="36"/>
      <c r="F8" s="36"/>
      <c r="G8" s="36"/>
      <c r="H8" s="1"/>
    </row>
    <row r="9" spans="1:8" s="19" customFormat="1" ht="71.25" customHeight="1">
      <c r="B9" s="158" t="s">
        <v>167</v>
      </c>
      <c r="C9" s="158"/>
      <c r="D9" s="158"/>
      <c r="E9" s="158"/>
      <c r="F9" s="158"/>
      <c r="G9" s="158"/>
      <c r="H9" s="158"/>
    </row>
    <row r="10" spans="1:8" s="19" customFormat="1" ht="18.75">
      <c r="B10" s="159"/>
      <c r="C10" s="159"/>
      <c r="D10" s="159"/>
      <c r="E10" s="159"/>
      <c r="F10" s="159"/>
      <c r="G10" s="159"/>
      <c r="H10" s="159"/>
    </row>
    <row r="11" spans="1:8" ht="15.75">
      <c r="B11" s="14"/>
      <c r="C11" s="15"/>
      <c r="D11" s="15"/>
      <c r="E11" s="15"/>
      <c r="F11" s="15"/>
      <c r="G11" s="15"/>
      <c r="H11" s="20" t="s">
        <v>162</v>
      </c>
    </row>
    <row r="12" spans="1:8" ht="47.25">
      <c r="A12" s="59" t="s">
        <v>161</v>
      </c>
      <c r="B12" s="52" t="s">
        <v>62</v>
      </c>
      <c r="C12" s="4" t="s">
        <v>64</v>
      </c>
      <c r="D12" s="4" t="s">
        <v>65</v>
      </c>
      <c r="E12" s="4" t="s">
        <v>0</v>
      </c>
      <c r="F12" s="21" t="s">
        <v>157</v>
      </c>
      <c r="G12" s="21" t="s">
        <v>158</v>
      </c>
      <c r="H12" s="21" t="s">
        <v>159</v>
      </c>
    </row>
    <row r="13" spans="1:8" ht="15.75">
      <c r="A13" s="60"/>
      <c r="B13" s="53" t="s">
        <v>160</v>
      </c>
      <c r="C13" s="22" t="s">
        <v>66</v>
      </c>
      <c r="D13" s="22" t="s">
        <v>1</v>
      </c>
      <c r="E13" s="22" t="s">
        <v>2</v>
      </c>
      <c r="F13" s="22" t="s">
        <v>3</v>
      </c>
      <c r="G13" s="22" t="s">
        <v>60</v>
      </c>
      <c r="H13" s="22" t="s">
        <v>67</v>
      </c>
    </row>
    <row r="14" spans="1:8" ht="15.75">
      <c r="A14" s="61">
        <f>A13+1</f>
        <v>1</v>
      </c>
      <c r="B14" s="106" t="s">
        <v>101</v>
      </c>
      <c r="C14" s="117">
        <v>2300000000</v>
      </c>
      <c r="D14" s="117" t="s">
        <v>56</v>
      </c>
      <c r="E14" s="117"/>
      <c r="F14" s="133">
        <f>F15+F21+F41+F94</f>
        <v>1864942.22</v>
      </c>
      <c r="G14" s="118">
        <f>G15+G21+G41+G94</f>
        <v>1342685.28</v>
      </c>
      <c r="H14" s="118">
        <f>H15+H21+H41+H94-1</f>
        <v>1265037.98</v>
      </c>
    </row>
    <row r="15" spans="1:8" ht="47.25">
      <c r="A15" s="61">
        <f t="shared" ref="A15:A95" si="0">A14+1</f>
        <v>2</v>
      </c>
      <c r="B15" s="79" t="s">
        <v>107</v>
      </c>
      <c r="C15" s="116">
        <v>2310000000</v>
      </c>
      <c r="D15" s="116"/>
      <c r="E15" s="116"/>
      <c r="F15" s="145">
        <f>F17</f>
        <v>271740</v>
      </c>
      <c r="G15" s="80">
        <f t="shared" ref="G15:H15" si="1">G17</f>
        <v>142765.29999999999</v>
      </c>
      <c r="H15" s="80">
        <f t="shared" si="1"/>
        <v>61795.1</v>
      </c>
    </row>
    <row r="16" spans="1:8" ht="63">
      <c r="A16" s="61">
        <f t="shared" si="0"/>
        <v>3</v>
      </c>
      <c r="B16" s="54" t="s">
        <v>108</v>
      </c>
      <c r="C16" s="37">
        <v>2310080000</v>
      </c>
      <c r="D16" s="37"/>
      <c r="E16" s="37"/>
      <c r="F16" s="43">
        <f>F15</f>
        <v>271740</v>
      </c>
      <c r="G16" s="24">
        <f t="shared" ref="G16:H16" si="2">G15</f>
        <v>142765.29999999999</v>
      </c>
      <c r="H16" s="24">
        <f t="shared" si="2"/>
        <v>61795.1</v>
      </c>
    </row>
    <row r="17" spans="1:10" ht="31.5">
      <c r="A17" s="61">
        <f t="shared" si="0"/>
        <v>4</v>
      </c>
      <c r="B17" s="55" t="s">
        <v>81</v>
      </c>
      <c r="C17" s="37">
        <v>2310080000</v>
      </c>
      <c r="D17" s="37">
        <v>200</v>
      </c>
      <c r="E17" s="37"/>
      <c r="F17" s="43">
        <f>F18</f>
        <v>271740</v>
      </c>
      <c r="G17" s="24">
        <f t="shared" ref="G17:H17" si="3">G18</f>
        <v>142765.29999999999</v>
      </c>
      <c r="H17" s="24">
        <f t="shared" si="3"/>
        <v>61795.1</v>
      </c>
    </row>
    <row r="18" spans="1:10" ht="31.5">
      <c r="A18" s="61">
        <f t="shared" si="0"/>
        <v>5</v>
      </c>
      <c r="B18" s="55" t="s">
        <v>82</v>
      </c>
      <c r="C18" s="37">
        <v>2310080000</v>
      </c>
      <c r="D18" s="37">
        <v>240</v>
      </c>
      <c r="E18" s="37"/>
      <c r="F18" s="24">
        <v>271740</v>
      </c>
      <c r="G18" s="24">
        <v>142765.29999999999</v>
      </c>
      <c r="H18" s="24">
        <v>61795.1</v>
      </c>
    </row>
    <row r="19" spans="1:10" ht="15.75">
      <c r="A19" s="61">
        <f t="shared" si="0"/>
        <v>6</v>
      </c>
      <c r="B19" s="54" t="s">
        <v>18</v>
      </c>
      <c r="C19" s="37">
        <v>2310080000</v>
      </c>
      <c r="D19" s="37">
        <v>243</v>
      </c>
      <c r="E19" s="37" t="s">
        <v>44</v>
      </c>
      <c r="F19" s="43">
        <f>F18</f>
        <v>271740</v>
      </c>
      <c r="G19" s="24">
        <f t="shared" ref="G19:H20" si="4">G18</f>
        <v>142765.29999999999</v>
      </c>
      <c r="H19" s="24">
        <f t="shared" si="4"/>
        <v>61795.1</v>
      </c>
    </row>
    <row r="20" spans="1:10" ht="15.75">
      <c r="A20" s="61">
        <f t="shared" si="0"/>
        <v>7</v>
      </c>
      <c r="B20" s="54" t="s">
        <v>19</v>
      </c>
      <c r="C20" s="37">
        <v>2310080000</v>
      </c>
      <c r="D20" s="37">
        <v>243</v>
      </c>
      <c r="E20" s="37" t="s">
        <v>45</v>
      </c>
      <c r="F20" s="43">
        <f>F19</f>
        <v>271740</v>
      </c>
      <c r="G20" s="24">
        <f t="shared" si="4"/>
        <v>142765.29999999999</v>
      </c>
      <c r="H20" s="24">
        <f t="shared" si="4"/>
        <v>61795.1</v>
      </c>
    </row>
    <row r="21" spans="1:10" ht="63">
      <c r="A21" s="61">
        <f t="shared" si="0"/>
        <v>8</v>
      </c>
      <c r="B21" s="119" t="s">
        <v>102</v>
      </c>
      <c r="C21" s="116">
        <v>2320000000</v>
      </c>
      <c r="D21" s="116" t="s">
        <v>56</v>
      </c>
      <c r="E21" s="116"/>
      <c r="F21" s="145">
        <f>F22+F31+F36+F27+F29</f>
        <v>49047.189999999995</v>
      </c>
      <c r="G21" s="80">
        <f>G22+G31+G36</f>
        <v>95000</v>
      </c>
      <c r="H21" s="80">
        <f>H22+H31+H36</f>
        <v>95000</v>
      </c>
    </row>
    <row r="22" spans="1:10" ht="63">
      <c r="A22" s="61">
        <f t="shared" si="0"/>
        <v>9</v>
      </c>
      <c r="B22" s="54" t="s">
        <v>104</v>
      </c>
      <c r="C22" s="37">
        <v>2320080000</v>
      </c>
      <c r="D22" s="37" t="s">
        <v>56</v>
      </c>
      <c r="E22" s="37"/>
      <c r="F22" s="43">
        <f>F23</f>
        <v>37482.589999999997</v>
      </c>
      <c r="G22" s="24">
        <f t="shared" ref="G22:H23" si="5">G23</f>
        <v>75000</v>
      </c>
      <c r="H22" s="24">
        <f t="shared" si="5"/>
        <v>75000</v>
      </c>
    </row>
    <row r="23" spans="1:10" ht="31.5">
      <c r="A23" s="61">
        <f t="shared" si="0"/>
        <v>10</v>
      </c>
      <c r="B23" s="55" t="s">
        <v>81</v>
      </c>
      <c r="C23" s="37">
        <v>2320080000</v>
      </c>
      <c r="D23" s="37" t="s">
        <v>99</v>
      </c>
      <c r="E23" s="37"/>
      <c r="F23" s="43">
        <f>F24</f>
        <v>37482.589999999997</v>
      </c>
      <c r="G23" s="24">
        <f t="shared" si="5"/>
        <v>75000</v>
      </c>
      <c r="H23" s="24">
        <f t="shared" si="5"/>
        <v>75000</v>
      </c>
    </row>
    <row r="24" spans="1:10" ht="31.5">
      <c r="A24" s="61">
        <f t="shared" si="0"/>
        <v>11</v>
      </c>
      <c r="B24" s="55" t="s">
        <v>82</v>
      </c>
      <c r="C24" s="37">
        <v>2320080000</v>
      </c>
      <c r="D24" s="37" t="s">
        <v>100</v>
      </c>
      <c r="E24" s="37"/>
      <c r="F24" s="43">
        <v>37482.589999999997</v>
      </c>
      <c r="G24" s="24">
        <v>75000</v>
      </c>
      <c r="H24" s="27">
        <v>75000</v>
      </c>
    </row>
    <row r="25" spans="1:10" ht="31.5">
      <c r="A25" s="61">
        <f t="shared" si="0"/>
        <v>12</v>
      </c>
      <c r="B25" s="55" t="s">
        <v>13</v>
      </c>
      <c r="C25" s="37">
        <v>2320080000</v>
      </c>
      <c r="D25" s="37">
        <v>244</v>
      </c>
      <c r="E25" s="37" t="s">
        <v>39</v>
      </c>
      <c r="F25" s="43">
        <f>F24</f>
        <v>37482.589999999997</v>
      </c>
      <c r="G25" s="24">
        <f t="shared" ref="G25:H25" si="6">G24</f>
        <v>75000</v>
      </c>
      <c r="H25" s="24">
        <f t="shared" si="6"/>
        <v>75000</v>
      </c>
    </row>
    <row r="26" spans="1:10" ht="63">
      <c r="A26" s="61">
        <f>A25+1</f>
        <v>13</v>
      </c>
      <c r="B26" s="54" t="s">
        <v>96</v>
      </c>
      <c r="C26" s="37">
        <v>2320080000</v>
      </c>
      <c r="D26" s="37">
        <v>244</v>
      </c>
      <c r="E26" s="37" t="s">
        <v>41</v>
      </c>
      <c r="F26" s="43">
        <f>F25</f>
        <v>37482.589999999997</v>
      </c>
      <c r="G26" s="24">
        <f>G25</f>
        <v>75000</v>
      </c>
      <c r="H26" s="24">
        <f>H25</f>
        <v>75000</v>
      </c>
    </row>
    <row r="27" spans="1:10" customFormat="1" ht="125.25" customHeight="1">
      <c r="A27" s="70">
        <f>A24+1</f>
        <v>12</v>
      </c>
      <c r="B27" s="120" t="s">
        <v>194</v>
      </c>
      <c r="C27" s="28" t="s">
        <v>195</v>
      </c>
      <c r="D27" s="23">
        <v>240</v>
      </c>
      <c r="E27" s="29" t="s">
        <v>41</v>
      </c>
      <c r="F27" s="147">
        <v>312.60000000000002</v>
      </c>
      <c r="G27" s="24">
        <v>0</v>
      </c>
      <c r="H27" s="24">
        <v>0</v>
      </c>
      <c r="J27" s="98"/>
    </row>
    <row r="28" spans="1:10" customFormat="1" ht="50.25" customHeight="1">
      <c r="A28" s="70">
        <f>A24+1</f>
        <v>12</v>
      </c>
      <c r="B28" s="55" t="s">
        <v>81</v>
      </c>
      <c r="C28" s="28" t="s">
        <v>197</v>
      </c>
      <c r="D28" s="23">
        <v>244</v>
      </c>
      <c r="E28" s="29" t="s">
        <v>41</v>
      </c>
      <c r="F28" s="147">
        <v>312.60000000000002</v>
      </c>
      <c r="G28" s="24">
        <v>0</v>
      </c>
      <c r="H28" s="24">
        <v>0</v>
      </c>
      <c r="J28" s="98"/>
    </row>
    <row r="29" spans="1:10" customFormat="1" ht="50.25" customHeight="1">
      <c r="A29" s="70">
        <f>A24+1</f>
        <v>12</v>
      </c>
      <c r="B29" s="121" t="s">
        <v>196</v>
      </c>
      <c r="C29" s="28">
        <v>2320074120</v>
      </c>
      <c r="D29" s="23">
        <v>240</v>
      </c>
      <c r="E29" s="29" t="s">
        <v>41</v>
      </c>
      <c r="F29" s="147">
        <v>6252</v>
      </c>
      <c r="G29" s="24">
        <v>0</v>
      </c>
      <c r="H29" s="24">
        <v>0</v>
      </c>
      <c r="J29" s="98"/>
    </row>
    <row r="30" spans="1:10" customFormat="1" ht="50.25" customHeight="1">
      <c r="A30" s="70">
        <f>A25+1</f>
        <v>13</v>
      </c>
      <c r="B30" s="55" t="s">
        <v>81</v>
      </c>
      <c r="C30" s="28">
        <v>2320074120</v>
      </c>
      <c r="D30" s="23">
        <v>244</v>
      </c>
      <c r="E30" s="29" t="s">
        <v>41</v>
      </c>
      <c r="F30" s="147">
        <v>6252</v>
      </c>
      <c r="G30" s="24">
        <v>0</v>
      </c>
      <c r="H30" s="24">
        <v>0</v>
      </c>
      <c r="J30" s="98"/>
    </row>
    <row r="31" spans="1:10" ht="110.25">
      <c r="A31" s="61">
        <f>A26+1</f>
        <v>14</v>
      </c>
      <c r="B31" s="39" t="s">
        <v>95</v>
      </c>
      <c r="C31" s="37">
        <v>2320080010</v>
      </c>
      <c r="D31" s="37"/>
      <c r="E31" s="37"/>
      <c r="F31" s="43">
        <f>F32</f>
        <v>5000</v>
      </c>
      <c r="G31" s="24">
        <f t="shared" ref="G31:H32" si="7">G32</f>
        <v>5000</v>
      </c>
      <c r="H31" s="24">
        <f t="shared" si="7"/>
        <v>5000</v>
      </c>
    </row>
    <row r="32" spans="1:10" ht="31.5">
      <c r="A32" s="61">
        <f t="shared" si="0"/>
        <v>15</v>
      </c>
      <c r="B32" s="55" t="s">
        <v>81</v>
      </c>
      <c r="C32" s="37">
        <v>2320080010</v>
      </c>
      <c r="D32" s="37" t="s">
        <v>99</v>
      </c>
      <c r="E32" s="37"/>
      <c r="F32" s="43">
        <f>F33</f>
        <v>5000</v>
      </c>
      <c r="G32" s="24">
        <f t="shared" si="7"/>
        <v>5000</v>
      </c>
      <c r="H32" s="24">
        <f t="shared" si="7"/>
        <v>5000</v>
      </c>
    </row>
    <row r="33" spans="1:8" ht="31.5">
      <c r="A33" s="61">
        <f t="shared" si="0"/>
        <v>16</v>
      </c>
      <c r="B33" s="55" t="s">
        <v>82</v>
      </c>
      <c r="C33" s="37">
        <v>2320080010</v>
      </c>
      <c r="D33" s="37" t="s">
        <v>100</v>
      </c>
      <c r="E33" s="37"/>
      <c r="F33" s="43">
        <v>5000</v>
      </c>
      <c r="G33" s="24">
        <v>5000</v>
      </c>
      <c r="H33" s="27">
        <v>5000</v>
      </c>
    </row>
    <row r="34" spans="1:8" ht="31.5">
      <c r="A34" s="61">
        <f t="shared" si="0"/>
        <v>17</v>
      </c>
      <c r="B34" s="55" t="s">
        <v>13</v>
      </c>
      <c r="C34" s="37">
        <v>2320080010</v>
      </c>
      <c r="D34" s="37">
        <v>244</v>
      </c>
      <c r="E34" s="40" t="s">
        <v>31</v>
      </c>
      <c r="F34" s="43">
        <f>F32</f>
        <v>5000</v>
      </c>
      <c r="G34" s="24">
        <f t="shared" ref="G34:H34" si="8">G32</f>
        <v>5000</v>
      </c>
      <c r="H34" s="24">
        <f t="shared" si="8"/>
        <v>5000</v>
      </c>
    </row>
    <row r="35" spans="1:8" ht="15.75">
      <c r="A35" s="61">
        <f t="shared" si="0"/>
        <v>18</v>
      </c>
      <c r="B35" s="54" t="s">
        <v>10</v>
      </c>
      <c r="C35" s="37">
        <v>2320080010</v>
      </c>
      <c r="D35" s="37">
        <v>244</v>
      </c>
      <c r="E35" s="40" t="s">
        <v>36</v>
      </c>
      <c r="F35" s="43">
        <f>F34</f>
        <v>5000</v>
      </c>
      <c r="G35" s="24">
        <f t="shared" ref="G35:H35" si="9">G34</f>
        <v>5000</v>
      </c>
      <c r="H35" s="24">
        <f t="shared" si="9"/>
        <v>5000</v>
      </c>
    </row>
    <row r="36" spans="1:8" ht="110.25">
      <c r="A36" s="61">
        <f t="shared" si="0"/>
        <v>19</v>
      </c>
      <c r="B36" s="39" t="s">
        <v>103</v>
      </c>
      <c r="C36" s="37">
        <v>2320080020</v>
      </c>
      <c r="D36" s="37" t="s">
        <v>56</v>
      </c>
      <c r="E36" s="37"/>
      <c r="F36" s="43">
        <f>F37</f>
        <v>0</v>
      </c>
      <c r="G36" s="24">
        <f t="shared" ref="G36:H37" si="10">G37</f>
        <v>15000</v>
      </c>
      <c r="H36" s="24">
        <f t="shared" si="10"/>
        <v>15000</v>
      </c>
    </row>
    <row r="37" spans="1:8" ht="31.5">
      <c r="A37" s="61">
        <f t="shared" si="0"/>
        <v>20</v>
      </c>
      <c r="B37" s="55" t="s">
        <v>81</v>
      </c>
      <c r="C37" s="37">
        <v>2320080020</v>
      </c>
      <c r="D37" s="37" t="s">
        <v>99</v>
      </c>
      <c r="E37" s="37"/>
      <c r="F37" s="43">
        <f>F38</f>
        <v>0</v>
      </c>
      <c r="G37" s="24">
        <f t="shared" si="10"/>
        <v>15000</v>
      </c>
      <c r="H37" s="24">
        <f t="shared" si="10"/>
        <v>15000</v>
      </c>
    </row>
    <row r="38" spans="1:8" ht="31.5">
      <c r="A38" s="61">
        <f t="shared" si="0"/>
        <v>21</v>
      </c>
      <c r="B38" s="55" t="s">
        <v>82</v>
      </c>
      <c r="C38" s="37">
        <v>2320080020</v>
      </c>
      <c r="D38" s="37" t="s">
        <v>100</v>
      </c>
      <c r="E38" s="37"/>
      <c r="F38" s="43"/>
      <c r="G38" s="24">
        <v>15000</v>
      </c>
      <c r="H38" s="27">
        <v>15000</v>
      </c>
    </row>
    <row r="39" spans="1:8" ht="31.5">
      <c r="A39" s="61">
        <f t="shared" si="0"/>
        <v>22</v>
      </c>
      <c r="B39" s="55" t="s">
        <v>13</v>
      </c>
      <c r="C39" s="37">
        <v>2320080020</v>
      </c>
      <c r="D39" s="37">
        <v>244</v>
      </c>
      <c r="E39" s="37" t="s">
        <v>39</v>
      </c>
      <c r="F39" s="43">
        <f>F40</f>
        <v>0</v>
      </c>
      <c r="G39" s="24">
        <f t="shared" ref="G39:H39" si="11">G40</f>
        <v>15000</v>
      </c>
      <c r="H39" s="24">
        <f t="shared" si="11"/>
        <v>15000</v>
      </c>
    </row>
    <row r="40" spans="1:8" ht="47.25">
      <c r="A40" s="61">
        <f t="shared" si="0"/>
        <v>23</v>
      </c>
      <c r="B40" s="55" t="s">
        <v>14</v>
      </c>
      <c r="C40" s="37">
        <v>2320080020</v>
      </c>
      <c r="D40" s="37">
        <v>244</v>
      </c>
      <c r="E40" s="37" t="s">
        <v>40</v>
      </c>
      <c r="F40" s="43">
        <f>F36</f>
        <v>0</v>
      </c>
      <c r="G40" s="24">
        <f t="shared" ref="G40:H40" si="12">G36</f>
        <v>15000</v>
      </c>
      <c r="H40" s="24">
        <f t="shared" si="12"/>
        <v>15000</v>
      </c>
    </row>
    <row r="41" spans="1:8" ht="47.25">
      <c r="A41" s="61">
        <f t="shared" si="0"/>
        <v>24</v>
      </c>
      <c r="B41" s="79" t="s">
        <v>105</v>
      </c>
      <c r="C41" s="116">
        <v>2330000000</v>
      </c>
      <c r="D41" s="116"/>
      <c r="E41" s="116"/>
      <c r="F41" s="145">
        <f>F42+F54+F59+F69+F79+F84+F89+F47+F51+F74+F64</f>
        <v>1200786.8500000001</v>
      </c>
      <c r="G41" s="80">
        <f>G42+G54+G59+G69+G79+G84+G89</f>
        <v>745247.2</v>
      </c>
      <c r="H41" s="80">
        <f>H42+H54+H59+H69+H79+H84+H89</f>
        <v>748571.1</v>
      </c>
    </row>
    <row r="42" spans="1:8" ht="63">
      <c r="A42" s="61">
        <f t="shared" si="0"/>
        <v>25</v>
      </c>
      <c r="B42" s="54" t="s">
        <v>111</v>
      </c>
      <c r="C42" s="37">
        <v>2330080010</v>
      </c>
      <c r="D42" s="37" t="s">
        <v>56</v>
      </c>
      <c r="E42" s="37"/>
      <c r="F42" s="43">
        <f>F43</f>
        <v>224018.19</v>
      </c>
      <c r="G42" s="24">
        <f t="shared" ref="G42:H43" si="13">G43</f>
        <v>50000</v>
      </c>
      <c r="H42" s="24">
        <f t="shared" si="13"/>
        <v>50000</v>
      </c>
    </row>
    <row r="43" spans="1:8" ht="31.5">
      <c r="A43" s="61">
        <f t="shared" si="0"/>
        <v>26</v>
      </c>
      <c r="B43" s="55" t="s">
        <v>81</v>
      </c>
      <c r="C43" s="37">
        <v>2330080010</v>
      </c>
      <c r="D43" s="37">
        <v>200</v>
      </c>
      <c r="E43" s="37"/>
      <c r="F43" s="43">
        <f>F44</f>
        <v>224018.19</v>
      </c>
      <c r="G43" s="24">
        <f t="shared" si="13"/>
        <v>50000</v>
      </c>
      <c r="H43" s="24">
        <f t="shared" si="13"/>
        <v>50000</v>
      </c>
    </row>
    <row r="44" spans="1:8" ht="31.5">
      <c r="A44" s="61">
        <f t="shared" si="0"/>
        <v>27</v>
      </c>
      <c r="B44" s="55" t="s">
        <v>82</v>
      </c>
      <c r="C44" s="37">
        <v>2330080010</v>
      </c>
      <c r="D44" s="37">
        <v>240</v>
      </c>
      <c r="E44" s="37"/>
      <c r="F44" s="104">
        <v>224018.19</v>
      </c>
      <c r="G44" s="24">
        <v>50000</v>
      </c>
      <c r="H44" s="27">
        <v>50000</v>
      </c>
    </row>
    <row r="45" spans="1:8" ht="15.75">
      <c r="A45" s="61">
        <f t="shared" si="0"/>
        <v>28</v>
      </c>
      <c r="B45" s="54" t="s">
        <v>18</v>
      </c>
      <c r="C45" s="37">
        <v>2330080010</v>
      </c>
      <c r="D45" s="37">
        <v>244</v>
      </c>
      <c r="E45" s="37" t="s">
        <v>44</v>
      </c>
      <c r="F45" s="43">
        <f>F46</f>
        <v>224018.19</v>
      </c>
      <c r="G45" s="24">
        <f>G46</f>
        <v>50000</v>
      </c>
      <c r="H45" s="24">
        <f>H46</f>
        <v>50000</v>
      </c>
    </row>
    <row r="46" spans="1:8" ht="15.75">
      <c r="A46" s="61">
        <f t="shared" si="0"/>
        <v>29</v>
      </c>
      <c r="B46" s="54" t="s">
        <v>21</v>
      </c>
      <c r="C46" s="37">
        <v>2330080010</v>
      </c>
      <c r="D46" s="37">
        <v>244</v>
      </c>
      <c r="E46" s="37" t="s">
        <v>47</v>
      </c>
      <c r="F46" s="43">
        <f>F44</f>
        <v>224018.19</v>
      </c>
      <c r="G46" s="24">
        <f t="shared" ref="G46:H46" si="14">G42</f>
        <v>50000</v>
      </c>
      <c r="H46" s="24">
        <f t="shared" si="14"/>
        <v>50000</v>
      </c>
    </row>
    <row r="47" spans="1:8" ht="94.5">
      <c r="A47" s="61">
        <f t="shared" si="0"/>
        <v>30</v>
      </c>
      <c r="B47" s="97" t="s">
        <v>171</v>
      </c>
      <c r="C47" s="92" t="s">
        <v>172</v>
      </c>
      <c r="D47" s="92" t="s">
        <v>56</v>
      </c>
      <c r="E47" s="92" t="s">
        <v>56</v>
      </c>
      <c r="F47" s="104">
        <v>50000</v>
      </c>
      <c r="G47" s="24"/>
      <c r="H47" s="24"/>
    </row>
    <row r="48" spans="1:8" ht="94.5">
      <c r="A48" s="61">
        <f t="shared" si="0"/>
        <v>31</v>
      </c>
      <c r="B48" s="97" t="s">
        <v>171</v>
      </c>
      <c r="C48" s="92" t="s">
        <v>172</v>
      </c>
      <c r="D48" s="92" t="s">
        <v>188</v>
      </c>
      <c r="E48" s="92" t="s">
        <v>56</v>
      </c>
      <c r="F48" s="104">
        <v>50000</v>
      </c>
      <c r="G48" s="24"/>
      <c r="H48" s="24"/>
    </row>
    <row r="49" spans="1:8" ht="94.5">
      <c r="A49" s="61">
        <f t="shared" si="0"/>
        <v>32</v>
      </c>
      <c r="B49" s="97" t="s">
        <v>171</v>
      </c>
      <c r="C49" s="92" t="s">
        <v>172</v>
      </c>
      <c r="D49" s="92" t="s">
        <v>188</v>
      </c>
      <c r="E49" s="92" t="s">
        <v>43</v>
      </c>
      <c r="F49" s="104">
        <v>50000</v>
      </c>
      <c r="G49" s="24"/>
      <c r="H49" s="24"/>
    </row>
    <row r="50" spans="1:8" ht="94.5">
      <c r="A50" s="61">
        <f t="shared" si="0"/>
        <v>33</v>
      </c>
      <c r="B50" s="122" t="s">
        <v>171</v>
      </c>
      <c r="C50" s="91" t="s">
        <v>172</v>
      </c>
      <c r="D50" s="91" t="s">
        <v>188</v>
      </c>
      <c r="E50" s="91" t="s">
        <v>43</v>
      </c>
      <c r="F50" s="103">
        <v>50000</v>
      </c>
      <c r="G50" s="24"/>
      <c r="H50" s="24"/>
    </row>
    <row r="51" spans="1:8" ht="94.5">
      <c r="A51" s="61">
        <f t="shared" si="0"/>
        <v>34</v>
      </c>
      <c r="B51" s="96" t="s">
        <v>174</v>
      </c>
      <c r="C51" s="92" t="s">
        <v>175</v>
      </c>
      <c r="D51" s="92" t="s">
        <v>56</v>
      </c>
      <c r="E51" s="92" t="s">
        <v>56</v>
      </c>
      <c r="F51" s="104">
        <v>500</v>
      </c>
      <c r="G51" s="24"/>
      <c r="H51" s="24"/>
    </row>
    <row r="52" spans="1:8" ht="94.5">
      <c r="A52" s="61">
        <f t="shared" si="0"/>
        <v>35</v>
      </c>
      <c r="B52" s="96" t="s">
        <v>174</v>
      </c>
      <c r="C52" s="92" t="s">
        <v>175</v>
      </c>
      <c r="D52" s="92" t="s">
        <v>188</v>
      </c>
      <c r="E52" s="92" t="s">
        <v>56</v>
      </c>
      <c r="F52" s="104">
        <v>500</v>
      </c>
      <c r="G52" s="24"/>
      <c r="H52" s="24"/>
    </row>
    <row r="53" spans="1:8" ht="94.5">
      <c r="A53" s="61">
        <f t="shared" si="0"/>
        <v>36</v>
      </c>
      <c r="B53" s="96" t="s">
        <v>174</v>
      </c>
      <c r="C53" s="92" t="s">
        <v>175</v>
      </c>
      <c r="D53" s="92" t="s">
        <v>188</v>
      </c>
      <c r="E53" s="92" t="s">
        <v>43</v>
      </c>
      <c r="F53" s="104">
        <v>500</v>
      </c>
      <c r="G53" s="24"/>
      <c r="H53" s="24"/>
    </row>
    <row r="54" spans="1:8" ht="63">
      <c r="A54" s="61">
        <f t="shared" si="0"/>
        <v>37</v>
      </c>
      <c r="B54" s="54" t="s">
        <v>106</v>
      </c>
      <c r="C54" s="37">
        <v>2330080020</v>
      </c>
      <c r="D54" s="37" t="s">
        <v>56</v>
      </c>
      <c r="E54" s="37"/>
      <c r="F54" s="43">
        <f>F55</f>
        <v>196242.7</v>
      </c>
      <c r="G54" s="24">
        <f t="shared" ref="G54:H55" si="15">G55</f>
        <v>181895.6</v>
      </c>
      <c r="H54" s="24">
        <f t="shared" si="15"/>
        <v>181895.6</v>
      </c>
    </row>
    <row r="55" spans="1:8" ht="31.5">
      <c r="A55" s="61">
        <f t="shared" si="0"/>
        <v>38</v>
      </c>
      <c r="B55" s="55" t="s">
        <v>81</v>
      </c>
      <c r="C55" s="37">
        <v>2330080020</v>
      </c>
      <c r="D55" s="37" t="s">
        <v>99</v>
      </c>
      <c r="E55" s="37"/>
      <c r="F55" s="43">
        <f>F56</f>
        <v>196242.7</v>
      </c>
      <c r="G55" s="24">
        <f t="shared" si="15"/>
        <v>181895.6</v>
      </c>
      <c r="H55" s="24">
        <f t="shared" si="15"/>
        <v>181895.6</v>
      </c>
    </row>
    <row r="56" spans="1:8" ht="31.5">
      <c r="A56" s="61">
        <f t="shared" si="0"/>
        <v>39</v>
      </c>
      <c r="B56" s="55" t="s">
        <v>82</v>
      </c>
      <c r="C56" s="37">
        <v>2330080020</v>
      </c>
      <c r="D56" s="37" t="s">
        <v>100</v>
      </c>
      <c r="E56" s="37"/>
      <c r="F56" s="43">
        <v>196242.7</v>
      </c>
      <c r="G56" s="24">
        <v>181895.6</v>
      </c>
      <c r="H56" s="24">
        <v>181895.6</v>
      </c>
    </row>
    <row r="57" spans="1:8" ht="15.75">
      <c r="A57" s="61">
        <f t="shared" si="0"/>
        <v>40</v>
      </c>
      <c r="B57" s="55" t="s">
        <v>16</v>
      </c>
      <c r="C57" s="37">
        <v>2330080020</v>
      </c>
      <c r="D57" s="37">
        <v>244</v>
      </c>
      <c r="E57" s="37" t="s">
        <v>42</v>
      </c>
      <c r="F57" s="43">
        <f>F56</f>
        <v>196242.7</v>
      </c>
      <c r="G57" s="24">
        <f t="shared" ref="G57:H57" si="16">G56</f>
        <v>181895.6</v>
      </c>
      <c r="H57" s="24">
        <f t="shared" si="16"/>
        <v>181895.6</v>
      </c>
    </row>
    <row r="58" spans="1:8" ht="15.75">
      <c r="A58" s="61">
        <f t="shared" si="0"/>
        <v>41</v>
      </c>
      <c r="B58" s="54" t="s">
        <v>17</v>
      </c>
      <c r="C58" s="37">
        <v>2330080020</v>
      </c>
      <c r="D58" s="37">
        <v>244</v>
      </c>
      <c r="E58" s="37" t="s">
        <v>43</v>
      </c>
      <c r="F58" s="43">
        <f>F57</f>
        <v>196242.7</v>
      </c>
      <c r="G58" s="24">
        <f t="shared" ref="G58:H58" si="17">G54</f>
        <v>181895.6</v>
      </c>
      <c r="H58" s="24">
        <f t="shared" si="17"/>
        <v>181895.6</v>
      </c>
    </row>
    <row r="59" spans="1:8" ht="63">
      <c r="A59" s="61">
        <f t="shared" si="0"/>
        <v>42</v>
      </c>
      <c r="B59" s="54" t="s">
        <v>112</v>
      </c>
      <c r="C59" s="50" t="s">
        <v>170</v>
      </c>
      <c r="D59" s="37"/>
      <c r="E59" s="37"/>
      <c r="F59" s="43">
        <f>F61</f>
        <v>390028.91</v>
      </c>
      <c r="G59" s="24">
        <f t="shared" ref="G59:H60" si="18">G60</f>
        <v>309764</v>
      </c>
      <c r="H59" s="24">
        <f t="shared" si="18"/>
        <v>313087.90000000002</v>
      </c>
    </row>
    <row r="60" spans="1:8" ht="31.5">
      <c r="A60" s="61">
        <f t="shared" si="0"/>
        <v>43</v>
      </c>
      <c r="B60" s="55" t="s">
        <v>81</v>
      </c>
      <c r="C60" s="50" t="s">
        <v>170</v>
      </c>
      <c r="D60" s="37">
        <v>200</v>
      </c>
      <c r="E60" s="37"/>
      <c r="F60" s="43">
        <f>F61</f>
        <v>390028.91</v>
      </c>
      <c r="G60" s="24">
        <f t="shared" si="18"/>
        <v>309764</v>
      </c>
      <c r="H60" s="24">
        <f t="shared" si="18"/>
        <v>313087.90000000002</v>
      </c>
    </row>
    <row r="61" spans="1:8" ht="31.5">
      <c r="A61" s="61">
        <f t="shared" si="0"/>
        <v>44</v>
      </c>
      <c r="B61" s="55" t="s">
        <v>82</v>
      </c>
      <c r="C61" s="50" t="s">
        <v>170</v>
      </c>
      <c r="D61" s="37">
        <v>240</v>
      </c>
      <c r="E61" s="37"/>
      <c r="F61" s="43">
        <v>390028.91</v>
      </c>
      <c r="G61" s="24">
        <v>309764</v>
      </c>
      <c r="H61" s="27">
        <v>313087.90000000002</v>
      </c>
    </row>
    <row r="62" spans="1:8" ht="15.75">
      <c r="A62" s="61">
        <f t="shared" si="0"/>
        <v>45</v>
      </c>
      <c r="B62" s="54" t="s">
        <v>18</v>
      </c>
      <c r="C62" s="50" t="s">
        <v>170</v>
      </c>
      <c r="D62" s="37">
        <v>244</v>
      </c>
      <c r="E62" s="37" t="s">
        <v>44</v>
      </c>
      <c r="F62" s="43">
        <f>F61</f>
        <v>390028.91</v>
      </c>
      <c r="G62" s="24">
        <f>G63</f>
        <v>309764</v>
      </c>
      <c r="H62" s="24">
        <f>H63</f>
        <v>313087.90000000002</v>
      </c>
    </row>
    <row r="63" spans="1:8" ht="15.75">
      <c r="A63" s="61">
        <f t="shared" si="0"/>
        <v>46</v>
      </c>
      <c r="B63" s="54" t="s">
        <v>21</v>
      </c>
      <c r="C63" s="50" t="s">
        <v>170</v>
      </c>
      <c r="D63" s="37">
        <v>244</v>
      </c>
      <c r="E63" s="37" t="s">
        <v>47</v>
      </c>
      <c r="F63" s="43">
        <f>F59</f>
        <v>390028.91</v>
      </c>
      <c r="G63" s="24">
        <f t="shared" ref="G63:H63" si="19">G59</f>
        <v>309764</v>
      </c>
      <c r="H63" s="24">
        <f t="shared" si="19"/>
        <v>313087.90000000002</v>
      </c>
    </row>
    <row r="64" spans="1:8" ht="63">
      <c r="A64" s="61">
        <f t="shared" si="0"/>
        <v>47</v>
      </c>
      <c r="B64" s="54" t="s">
        <v>112</v>
      </c>
      <c r="C64" s="50">
        <v>2330080040</v>
      </c>
      <c r="D64" s="37"/>
      <c r="E64" s="37"/>
      <c r="F64" s="43">
        <f>F66</f>
        <v>37690.78</v>
      </c>
      <c r="G64" s="24">
        <f t="shared" ref="G64:H65" si="20">G65</f>
        <v>309764</v>
      </c>
      <c r="H64" s="24">
        <f t="shared" si="20"/>
        <v>313087.90000000002</v>
      </c>
    </row>
    <row r="65" spans="1:8" ht="31.5">
      <c r="A65" s="61">
        <f t="shared" si="0"/>
        <v>48</v>
      </c>
      <c r="B65" s="55" t="s">
        <v>81</v>
      </c>
      <c r="C65" s="50">
        <v>2330080040</v>
      </c>
      <c r="D65" s="37">
        <v>200</v>
      </c>
      <c r="E65" s="37"/>
      <c r="F65" s="43">
        <f>F66</f>
        <v>37690.78</v>
      </c>
      <c r="G65" s="24">
        <f t="shared" si="20"/>
        <v>309764</v>
      </c>
      <c r="H65" s="24">
        <f t="shared" si="20"/>
        <v>313087.90000000002</v>
      </c>
    </row>
    <row r="66" spans="1:8" ht="31.5">
      <c r="A66" s="61">
        <f t="shared" si="0"/>
        <v>49</v>
      </c>
      <c r="B66" s="55" t="s">
        <v>82</v>
      </c>
      <c r="C66" s="50">
        <v>2330080040</v>
      </c>
      <c r="D66" s="37">
        <v>240</v>
      </c>
      <c r="E66" s="37"/>
      <c r="F66" s="43">
        <f>F67</f>
        <v>37690.78</v>
      </c>
      <c r="G66" s="24">
        <v>309764</v>
      </c>
      <c r="H66" s="27">
        <v>313087.90000000002</v>
      </c>
    </row>
    <row r="67" spans="1:8" ht="15.75">
      <c r="A67" s="61">
        <f t="shared" si="0"/>
        <v>50</v>
      </c>
      <c r="B67" s="54" t="s">
        <v>18</v>
      </c>
      <c r="C67" s="50">
        <v>2330080040</v>
      </c>
      <c r="D67" s="37">
        <v>244</v>
      </c>
      <c r="E67" s="37" t="s">
        <v>44</v>
      </c>
      <c r="F67" s="43">
        <f>F68</f>
        <v>37690.78</v>
      </c>
      <c r="G67" s="24">
        <f>G68</f>
        <v>309764</v>
      </c>
      <c r="H67" s="24">
        <f>H68</f>
        <v>313087.90000000002</v>
      </c>
    </row>
    <row r="68" spans="1:8" ht="15.75">
      <c r="A68" s="61">
        <f t="shared" si="0"/>
        <v>51</v>
      </c>
      <c r="B68" s="54" t="s">
        <v>21</v>
      </c>
      <c r="C68" s="50">
        <v>2330080040</v>
      </c>
      <c r="D68" s="37">
        <v>244</v>
      </c>
      <c r="E68" s="37" t="s">
        <v>47</v>
      </c>
      <c r="F68" s="43">
        <v>37690.78</v>
      </c>
      <c r="G68" s="24">
        <f t="shared" ref="G68:H68" si="21">G64</f>
        <v>309764</v>
      </c>
      <c r="H68" s="24">
        <f t="shared" si="21"/>
        <v>313087.90000000002</v>
      </c>
    </row>
    <row r="69" spans="1:8" ht="78.75">
      <c r="A69" s="61">
        <f>A63+1</f>
        <v>47</v>
      </c>
      <c r="B69" s="54" t="s">
        <v>113</v>
      </c>
      <c r="C69" s="37">
        <v>2330080050</v>
      </c>
      <c r="D69" s="37"/>
      <c r="E69" s="37"/>
      <c r="F69" s="43">
        <f>F70</f>
        <v>139702.26999999999</v>
      </c>
      <c r="G69" s="24">
        <f t="shared" ref="G69:H70" si="22">G70</f>
        <v>108692</v>
      </c>
      <c r="H69" s="24">
        <f t="shared" si="22"/>
        <v>108692</v>
      </c>
    </row>
    <row r="70" spans="1:8" ht="31.5">
      <c r="A70" s="61">
        <f t="shared" si="0"/>
        <v>48</v>
      </c>
      <c r="B70" s="55" t="s">
        <v>81</v>
      </c>
      <c r="C70" s="37">
        <v>2330080050</v>
      </c>
      <c r="D70" s="37">
        <v>200</v>
      </c>
      <c r="E70" s="37"/>
      <c r="F70" s="43">
        <f>F71</f>
        <v>139702.26999999999</v>
      </c>
      <c r="G70" s="24">
        <f t="shared" si="22"/>
        <v>108692</v>
      </c>
      <c r="H70" s="24">
        <f t="shared" si="22"/>
        <v>108692</v>
      </c>
    </row>
    <row r="71" spans="1:8" ht="31.5">
      <c r="A71" s="61">
        <f t="shared" si="0"/>
        <v>49</v>
      </c>
      <c r="B71" s="55" t="s">
        <v>82</v>
      </c>
      <c r="C71" s="37">
        <v>2330080050</v>
      </c>
      <c r="D71" s="37">
        <v>240</v>
      </c>
      <c r="E71" s="37"/>
      <c r="F71" s="104">
        <v>139702.26999999999</v>
      </c>
      <c r="G71" s="24">
        <v>108692</v>
      </c>
      <c r="H71" s="24">
        <v>108692</v>
      </c>
    </row>
    <row r="72" spans="1:8" ht="15.75">
      <c r="A72" s="61">
        <f t="shared" si="0"/>
        <v>50</v>
      </c>
      <c r="B72" s="54" t="s">
        <v>18</v>
      </c>
      <c r="C72" s="37">
        <v>2330080050</v>
      </c>
      <c r="D72" s="37">
        <v>244</v>
      </c>
      <c r="E72" s="37" t="s">
        <v>44</v>
      </c>
      <c r="F72" s="43">
        <f>F73</f>
        <v>139702.26999999999</v>
      </c>
      <c r="G72" s="24">
        <f>G73</f>
        <v>108692</v>
      </c>
      <c r="H72" s="24">
        <f>H73</f>
        <v>108692</v>
      </c>
    </row>
    <row r="73" spans="1:8" ht="15.75">
      <c r="A73" s="61">
        <f t="shared" si="0"/>
        <v>51</v>
      </c>
      <c r="B73" s="54" t="s">
        <v>21</v>
      </c>
      <c r="C73" s="37">
        <v>2330080050</v>
      </c>
      <c r="D73" s="37">
        <v>244</v>
      </c>
      <c r="E73" s="37" t="s">
        <v>47</v>
      </c>
      <c r="F73" s="43">
        <f>F69</f>
        <v>139702.26999999999</v>
      </c>
      <c r="G73" s="24">
        <f t="shared" ref="G73:H73" si="23">G69</f>
        <v>108692</v>
      </c>
      <c r="H73" s="24">
        <f t="shared" si="23"/>
        <v>108692</v>
      </c>
    </row>
    <row r="74" spans="1:8" ht="78.75">
      <c r="A74" s="61">
        <f t="shared" si="0"/>
        <v>52</v>
      </c>
      <c r="B74" s="54" t="s">
        <v>113</v>
      </c>
      <c r="C74" s="50" t="s">
        <v>200</v>
      </c>
      <c r="D74" s="37"/>
      <c r="E74" s="37"/>
      <c r="F74" s="43">
        <f>F75</f>
        <v>99000</v>
      </c>
      <c r="G74" s="24">
        <f t="shared" ref="G74:H75" si="24">G75</f>
        <v>108692</v>
      </c>
      <c r="H74" s="24">
        <f t="shared" si="24"/>
        <v>108692</v>
      </c>
    </row>
    <row r="75" spans="1:8" ht="31.5">
      <c r="A75" s="61">
        <f t="shared" si="0"/>
        <v>53</v>
      </c>
      <c r="B75" s="55" t="s">
        <v>81</v>
      </c>
      <c r="C75" s="50" t="s">
        <v>198</v>
      </c>
      <c r="D75" s="37">
        <v>200</v>
      </c>
      <c r="E75" s="37"/>
      <c r="F75" s="43">
        <f>F76</f>
        <v>99000</v>
      </c>
      <c r="G75" s="24">
        <f t="shared" si="24"/>
        <v>108692</v>
      </c>
      <c r="H75" s="24">
        <f t="shared" si="24"/>
        <v>108692</v>
      </c>
    </row>
    <row r="76" spans="1:8" ht="31.5">
      <c r="A76" s="61">
        <f t="shared" si="0"/>
        <v>54</v>
      </c>
      <c r="B76" s="55" t="s">
        <v>82</v>
      </c>
      <c r="C76" s="50" t="s">
        <v>198</v>
      </c>
      <c r="D76" s="37">
        <v>240</v>
      </c>
      <c r="E76" s="37"/>
      <c r="F76" s="104">
        <v>99000</v>
      </c>
      <c r="G76" s="24">
        <v>108692</v>
      </c>
      <c r="H76" s="24">
        <v>108692</v>
      </c>
    </row>
    <row r="77" spans="1:8" ht="15.75">
      <c r="A77" s="61">
        <f t="shared" si="0"/>
        <v>55</v>
      </c>
      <c r="B77" s="54" t="s">
        <v>18</v>
      </c>
      <c r="C77" s="50" t="s">
        <v>198</v>
      </c>
      <c r="D77" s="37">
        <v>244</v>
      </c>
      <c r="E77" s="37" t="s">
        <v>44</v>
      </c>
      <c r="F77" s="43">
        <f>F78</f>
        <v>99000</v>
      </c>
      <c r="G77" s="24">
        <f>G78</f>
        <v>108692</v>
      </c>
      <c r="H77" s="24">
        <f>H78</f>
        <v>108692</v>
      </c>
    </row>
    <row r="78" spans="1:8" ht="15.75">
      <c r="A78" s="61">
        <f t="shared" si="0"/>
        <v>56</v>
      </c>
      <c r="B78" s="54" t="s">
        <v>21</v>
      </c>
      <c r="C78" s="50" t="s">
        <v>198</v>
      </c>
      <c r="D78" s="37">
        <v>244</v>
      </c>
      <c r="E78" s="37" t="s">
        <v>47</v>
      </c>
      <c r="F78" s="43">
        <f>F74</f>
        <v>99000</v>
      </c>
      <c r="G78" s="24">
        <f t="shared" ref="G78:H78" si="25">G74</f>
        <v>108692</v>
      </c>
      <c r="H78" s="24">
        <f t="shared" si="25"/>
        <v>108692</v>
      </c>
    </row>
    <row r="79" spans="1:8" ht="63">
      <c r="A79" s="61">
        <f>A73+1</f>
        <v>52</v>
      </c>
      <c r="B79" s="54" t="s">
        <v>114</v>
      </c>
      <c r="C79" s="37">
        <v>2330080060</v>
      </c>
      <c r="D79" s="37"/>
      <c r="E79" s="37"/>
      <c r="F79" s="43">
        <f>F80</f>
        <v>19455.79</v>
      </c>
      <c r="G79" s="24">
        <f t="shared" ref="G79:H80" si="26">G80</f>
        <v>20000</v>
      </c>
      <c r="H79" s="24">
        <f t="shared" si="26"/>
        <v>20000</v>
      </c>
    </row>
    <row r="80" spans="1:8" ht="31.5">
      <c r="A80" s="61">
        <f t="shared" si="0"/>
        <v>53</v>
      </c>
      <c r="B80" s="55" t="s">
        <v>81</v>
      </c>
      <c r="C80" s="37">
        <v>2330080060</v>
      </c>
      <c r="D80" s="37">
        <v>200</v>
      </c>
      <c r="E80" s="37"/>
      <c r="F80" s="43">
        <f>F81</f>
        <v>19455.79</v>
      </c>
      <c r="G80" s="24">
        <f t="shared" si="26"/>
        <v>20000</v>
      </c>
      <c r="H80" s="24">
        <f t="shared" si="26"/>
        <v>20000</v>
      </c>
    </row>
    <row r="81" spans="1:8" ht="31.5">
      <c r="A81" s="61">
        <f t="shared" si="0"/>
        <v>54</v>
      </c>
      <c r="B81" s="55" t="s">
        <v>82</v>
      </c>
      <c r="C81" s="37">
        <v>2330080060</v>
      </c>
      <c r="D81" s="37">
        <v>240</v>
      </c>
      <c r="E81" s="37"/>
      <c r="F81" s="43">
        <v>19455.79</v>
      </c>
      <c r="G81" s="24">
        <v>20000</v>
      </c>
      <c r="H81" s="27">
        <v>20000</v>
      </c>
    </row>
    <row r="82" spans="1:8" ht="15.75">
      <c r="A82" s="61">
        <f t="shared" si="0"/>
        <v>55</v>
      </c>
      <c r="B82" s="54" t="s">
        <v>18</v>
      </c>
      <c r="C82" s="37">
        <v>2330080060</v>
      </c>
      <c r="D82" s="37">
        <v>244</v>
      </c>
      <c r="E82" s="37" t="s">
        <v>44</v>
      </c>
      <c r="F82" s="43">
        <f>F83</f>
        <v>19455.79</v>
      </c>
      <c r="G82" s="24">
        <f>G83</f>
        <v>20000</v>
      </c>
      <c r="H82" s="24">
        <f>H83</f>
        <v>20000</v>
      </c>
    </row>
    <row r="83" spans="1:8" ht="15.75">
      <c r="A83" s="61">
        <f t="shared" si="0"/>
        <v>56</v>
      </c>
      <c r="B83" s="54" t="s">
        <v>21</v>
      </c>
      <c r="C83" s="37">
        <v>2330080060</v>
      </c>
      <c r="D83" s="37">
        <v>244</v>
      </c>
      <c r="E83" s="37" t="s">
        <v>47</v>
      </c>
      <c r="F83" s="43">
        <f>F79</f>
        <v>19455.79</v>
      </c>
      <c r="G83" s="24">
        <f t="shared" ref="G83:H83" si="27">G79</f>
        <v>20000</v>
      </c>
      <c r="H83" s="24">
        <f t="shared" si="27"/>
        <v>20000</v>
      </c>
    </row>
    <row r="84" spans="1:8" ht="78.75">
      <c r="A84" s="61">
        <f t="shared" si="0"/>
        <v>57</v>
      </c>
      <c r="B84" s="54" t="s">
        <v>115</v>
      </c>
      <c r="C84" s="37">
        <v>2330080070</v>
      </c>
      <c r="D84" s="37"/>
      <c r="E84" s="37"/>
      <c r="F84" s="43">
        <f>F85</f>
        <v>44148.21</v>
      </c>
      <c r="G84" s="24">
        <f t="shared" ref="G84:H85" si="28">G85</f>
        <v>44895.6</v>
      </c>
      <c r="H84" s="24">
        <f t="shared" si="28"/>
        <v>44895.6</v>
      </c>
    </row>
    <row r="85" spans="1:8" ht="31.5">
      <c r="A85" s="61">
        <f t="shared" si="0"/>
        <v>58</v>
      </c>
      <c r="B85" s="55" t="s">
        <v>81</v>
      </c>
      <c r="C85" s="37">
        <v>2330080070</v>
      </c>
      <c r="D85" s="37">
        <v>200</v>
      </c>
      <c r="E85" s="37"/>
      <c r="F85" s="43">
        <f>F86</f>
        <v>44148.21</v>
      </c>
      <c r="G85" s="24">
        <f t="shared" si="28"/>
        <v>44895.6</v>
      </c>
      <c r="H85" s="24">
        <f t="shared" si="28"/>
        <v>44895.6</v>
      </c>
    </row>
    <row r="86" spans="1:8" ht="31.5">
      <c r="A86" s="61">
        <f t="shared" si="0"/>
        <v>59</v>
      </c>
      <c r="B86" s="55" t="s">
        <v>82</v>
      </c>
      <c r="C86" s="37">
        <v>2330080070</v>
      </c>
      <c r="D86" s="37">
        <v>240</v>
      </c>
      <c r="E86" s="37"/>
      <c r="F86" s="43">
        <v>44148.21</v>
      </c>
      <c r="G86" s="24">
        <v>44895.6</v>
      </c>
      <c r="H86" s="24">
        <v>44895.6</v>
      </c>
    </row>
    <row r="87" spans="1:8" ht="15.75">
      <c r="A87" s="61">
        <f t="shared" si="0"/>
        <v>60</v>
      </c>
      <c r="B87" s="54" t="s">
        <v>18</v>
      </c>
      <c r="C87" s="37">
        <v>2330080070</v>
      </c>
      <c r="D87" s="37">
        <v>244</v>
      </c>
      <c r="E87" s="37" t="s">
        <v>44</v>
      </c>
      <c r="F87" s="43">
        <f>F88</f>
        <v>44148.21</v>
      </c>
      <c r="G87" s="24">
        <f>G88</f>
        <v>44895.6</v>
      </c>
      <c r="H87" s="24">
        <f>H88</f>
        <v>44895.6</v>
      </c>
    </row>
    <row r="88" spans="1:8" ht="15.75">
      <c r="A88" s="61">
        <f t="shared" si="0"/>
        <v>61</v>
      </c>
      <c r="B88" s="54" t="s">
        <v>21</v>
      </c>
      <c r="C88" s="37">
        <v>2330080070</v>
      </c>
      <c r="D88" s="37">
        <v>244</v>
      </c>
      <c r="E88" s="37" t="s">
        <v>47</v>
      </c>
      <c r="F88" s="43">
        <f>F84</f>
        <v>44148.21</v>
      </c>
      <c r="G88" s="24">
        <f t="shared" ref="G88:H88" si="29">G84</f>
        <v>44895.6</v>
      </c>
      <c r="H88" s="24">
        <f t="shared" si="29"/>
        <v>44895.6</v>
      </c>
    </row>
    <row r="89" spans="1:8" ht="78.75">
      <c r="A89" s="61">
        <f t="shared" si="0"/>
        <v>62</v>
      </c>
      <c r="B89" s="54" t="s">
        <v>116</v>
      </c>
      <c r="C89" s="37">
        <v>2330080080</v>
      </c>
      <c r="D89" s="37"/>
      <c r="E89" s="37"/>
      <c r="F89" s="43">
        <f>F90</f>
        <v>0</v>
      </c>
      <c r="G89" s="24">
        <f t="shared" ref="G89:H90" si="30">G90</f>
        <v>30000</v>
      </c>
      <c r="H89" s="24">
        <f t="shared" si="30"/>
        <v>30000</v>
      </c>
    </row>
    <row r="90" spans="1:8" ht="78.75">
      <c r="A90" s="61">
        <f t="shared" si="0"/>
        <v>63</v>
      </c>
      <c r="B90" s="55" t="s">
        <v>117</v>
      </c>
      <c r="C90" s="37">
        <v>2330080080</v>
      </c>
      <c r="D90" s="37">
        <v>100</v>
      </c>
      <c r="E90" s="37"/>
      <c r="F90" s="43">
        <f>F91</f>
        <v>0</v>
      </c>
      <c r="G90" s="24">
        <f t="shared" si="30"/>
        <v>30000</v>
      </c>
      <c r="H90" s="24">
        <f t="shared" si="30"/>
        <v>30000</v>
      </c>
    </row>
    <row r="91" spans="1:8" ht="15.75">
      <c r="A91" s="61">
        <f t="shared" si="0"/>
        <v>64</v>
      </c>
      <c r="B91" s="56" t="s">
        <v>118</v>
      </c>
      <c r="C91" s="37">
        <v>2330080080</v>
      </c>
      <c r="D91" s="37">
        <v>110</v>
      </c>
      <c r="E91" s="37"/>
      <c r="F91" s="43"/>
      <c r="G91" s="24">
        <v>30000</v>
      </c>
      <c r="H91" s="27">
        <v>30000</v>
      </c>
    </row>
    <row r="92" spans="1:8" ht="15.75">
      <c r="A92" s="61">
        <f t="shared" si="0"/>
        <v>65</v>
      </c>
      <c r="B92" s="54" t="s">
        <v>18</v>
      </c>
      <c r="C92" s="37">
        <v>2330080080</v>
      </c>
      <c r="D92" s="37">
        <v>111</v>
      </c>
      <c r="E92" s="37" t="s">
        <v>44</v>
      </c>
      <c r="F92" s="43">
        <f>F93</f>
        <v>0</v>
      </c>
      <c r="G92" s="24">
        <f>G93</f>
        <v>30000</v>
      </c>
      <c r="H92" s="24">
        <f>H93</f>
        <v>30000</v>
      </c>
    </row>
    <row r="93" spans="1:8" ht="15.75">
      <c r="A93" s="61">
        <f t="shared" si="0"/>
        <v>66</v>
      </c>
      <c r="B93" s="54" t="s">
        <v>21</v>
      </c>
      <c r="C93" s="37">
        <v>2330080080</v>
      </c>
      <c r="D93" s="37">
        <v>111</v>
      </c>
      <c r="E93" s="37" t="s">
        <v>47</v>
      </c>
      <c r="F93" s="43">
        <f>F89</f>
        <v>0</v>
      </c>
      <c r="G93" s="24">
        <f t="shared" ref="G93:H93" si="31">G89</f>
        <v>30000</v>
      </c>
      <c r="H93" s="24">
        <f t="shared" si="31"/>
        <v>30000</v>
      </c>
    </row>
    <row r="94" spans="1:8" ht="15.75">
      <c r="A94" s="61">
        <f t="shared" si="0"/>
        <v>67</v>
      </c>
      <c r="B94" s="79" t="s">
        <v>121</v>
      </c>
      <c r="C94" s="116">
        <v>2340000000</v>
      </c>
      <c r="D94" s="116" t="s">
        <v>56</v>
      </c>
      <c r="E94" s="116"/>
      <c r="F94" s="145">
        <f>F95+F100+F108+F109</f>
        <v>343368.18</v>
      </c>
      <c r="G94" s="80">
        <f>G95+G100+G108+G109</f>
        <v>359672.77999999997</v>
      </c>
      <c r="H94" s="80">
        <f>H95+H100+H108+H109</f>
        <v>359672.77999999997</v>
      </c>
    </row>
    <row r="95" spans="1:8" ht="47.25">
      <c r="A95" s="61">
        <f t="shared" si="0"/>
        <v>68</v>
      </c>
      <c r="B95" s="54" t="s">
        <v>122</v>
      </c>
      <c r="C95" s="37">
        <v>2340080010</v>
      </c>
      <c r="D95" s="37" t="s">
        <v>56</v>
      </c>
      <c r="E95" s="37"/>
      <c r="F95" s="43">
        <f>F96</f>
        <v>40000</v>
      </c>
      <c r="G95" s="24">
        <f t="shared" ref="G95:H96" si="32">G96</f>
        <v>40000</v>
      </c>
      <c r="H95" s="24">
        <f t="shared" si="32"/>
        <v>40000</v>
      </c>
    </row>
    <row r="96" spans="1:8" ht="31.5">
      <c r="A96" s="61">
        <f t="shared" ref="A96:A173" si="33">A95+1</f>
        <v>69</v>
      </c>
      <c r="B96" s="55" t="s">
        <v>81</v>
      </c>
      <c r="C96" s="37">
        <v>2340080010</v>
      </c>
      <c r="D96" s="37">
        <v>200</v>
      </c>
      <c r="E96" s="37"/>
      <c r="F96" s="43">
        <f>F97</f>
        <v>40000</v>
      </c>
      <c r="G96" s="24">
        <f t="shared" si="32"/>
        <v>40000</v>
      </c>
      <c r="H96" s="24">
        <f t="shared" si="32"/>
        <v>40000</v>
      </c>
    </row>
    <row r="97" spans="1:8" ht="31.5">
      <c r="A97" s="61">
        <f t="shared" si="33"/>
        <v>70</v>
      </c>
      <c r="B97" s="55" t="s">
        <v>82</v>
      </c>
      <c r="C97" s="37">
        <v>2340080010</v>
      </c>
      <c r="D97" s="37">
        <v>240</v>
      </c>
      <c r="E97" s="37"/>
      <c r="F97" s="43">
        <v>40000</v>
      </c>
      <c r="G97" s="24">
        <v>40000</v>
      </c>
      <c r="H97" s="24">
        <v>40000</v>
      </c>
    </row>
    <row r="98" spans="1:8" ht="15.75">
      <c r="A98" s="61">
        <f t="shared" si="33"/>
        <v>71</v>
      </c>
      <c r="B98" s="55" t="s">
        <v>24</v>
      </c>
      <c r="C98" s="37">
        <v>2340080010</v>
      </c>
      <c r="D98" s="37">
        <v>244</v>
      </c>
      <c r="E98" s="37" t="s">
        <v>50</v>
      </c>
      <c r="F98" s="43">
        <f>F99</f>
        <v>40000</v>
      </c>
      <c r="G98" s="24">
        <f t="shared" ref="G98:H98" si="34">G99</f>
        <v>40000</v>
      </c>
      <c r="H98" s="24">
        <f t="shared" si="34"/>
        <v>40000</v>
      </c>
    </row>
    <row r="99" spans="1:8" ht="15.75">
      <c r="A99" s="61">
        <f t="shared" si="33"/>
        <v>72</v>
      </c>
      <c r="B99" s="54" t="s">
        <v>25</v>
      </c>
      <c r="C99" s="37">
        <v>2340080010</v>
      </c>
      <c r="D99" s="37">
        <v>244</v>
      </c>
      <c r="E99" s="37" t="s">
        <v>51</v>
      </c>
      <c r="F99" s="43">
        <f>F97</f>
        <v>40000</v>
      </c>
      <c r="G99" s="24">
        <f t="shared" ref="G99:H99" si="35">G97</f>
        <v>40000</v>
      </c>
      <c r="H99" s="24">
        <f t="shared" si="35"/>
        <v>40000</v>
      </c>
    </row>
    <row r="100" spans="1:8" ht="47.25">
      <c r="A100" s="61">
        <f t="shared" si="33"/>
        <v>73</v>
      </c>
      <c r="B100" s="54" t="s">
        <v>126</v>
      </c>
      <c r="C100" s="37">
        <v>2340080020</v>
      </c>
      <c r="D100" s="37" t="s">
        <v>56</v>
      </c>
      <c r="E100" s="37"/>
      <c r="F100" s="134">
        <f>F101</f>
        <v>267177.26</v>
      </c>
      <c r="G100" s="44">
        <f t="shared" ref="G100:H100" si="36">G101</f>
        <v>283481.86</v>
      </c>
      <c r="H100" s="44">
        <f t="shared" si="36"/>
        <v>283481.86</v>
      </c>
    </row>
    <row r="101" spans="1:8" ht="78.75">
      <c r="A101" s="61">
        <f t="shared" si="33"/>
        <v>74</v>
      </c>
      <c r="B101" s="144" t="s">
        <v>117</v>
      </c>
      <c r="C101" s="131">
        <v>2340080020</v>
      </c>
      <c r="D101" s="131">
        <v>100</v>
      </c>
      <c r="E101" s="141"/>
      <c r="F101" s="143">
        <f>F102+F105</f>
        <v>267177.26</v>
      </c>
      <c r="G101" s="143">
        <f t="shared" ref="G101:H101" si="37">G102+G105</f>
        <v>283481.86</v>
      </c>
      <c r="H101" s="143">
        <f t="shared" si="37"/>
        <v>283481.86</v>
      </c>
    </row>
    <row r="102" spans="1:8" customFormat="1" ht="15.75">
      <c r="A102" s="61">
        <f t="shared" si="33"/>
        <v>75</v>
      </c>
      <c r="B102" s="96" t="s">
        <v>177</v>
      </c>
      <c r="C102" s="92" t="s">
        <v>176</v>
      </c>
      <c r="D102" s="92" t="s">
        <v>178</v>
      </c>
      <c r="E102" s="92" t="s">
        <v>56</v>
      </c>
      <c r="F102" s="146">
        <f>F103</f>
        <v>205205.26</v>
      </c>
      <c r="G102" s="94">
        <v>217728</v>
      </c>
      <c r="H102" s="94">
        <v>217728</v>
      </c>
    </row>
    <row r="103" spans="1:8" customFormat="1" ht="15.75">
      <c r="A103" s="61">
        <f t="shared" si="33"/>
        <v>76</v>
      </c>
      <c r="B103" s="96" t="s">
        <v>29</v>
      </c>
      <c r="C103" s="92" t="s">
        <v>176</v>
      </c>
      <c r="D103" s="92" t="s">
        <v>178</v>
      </c>
      <c r="E103" s="92" t="s">
        <v>55</v>
      </c>
      <c r="F103" s="104">
        <f>F104</f>
        <v>205205.26</v>
      </c>
      <c r="G103" s="83">
        <f t="shared" ref="G103:H103" si="38">G104</f>
        <v>217728</v>
      </c>
      <c r="H103" s="83">
        <f t="shared" si="38"/>
        <v>217728</v>
      </c>
    </row>
    <row r="104" spans="1:8" customFormat="1" ht="15.75">
      <c r="A104" s="61">
        <f t="shared" si="33"/>
        <v>77</v>
      </c>
      <c r="B104" s="96" t="s">
        <v>29</v>
      </c>
      <c r="C104" s="92" t="s">
        <v>176</v>
      </c>
      <c r="D104" s="92" t="s">
        <v>178</v>
      </c>
      <c r="E104" s="92" t="s">
        <v>55</v>
      </c>
      <c r="F104" s="104">
        <v>205205.26</v>
      </c>
      <c r="G104" s="83">
        <v>217728</v>
      </c>
      <c r="H104" s="83">
        <v>217728</v>
      </c>
    </row>
    <row r="105" spans="1:8" customFormat="1" ht="47.25">
      <c r="A105" s="61">
        <f t="shared" si="33"/>
        <v>78</v>
      </c>
      <c r="B105" s="96" t="s">
        <v>179</v>
      </c>
      <c r="C105" s="92" t="s">
        <v>176</v>
      </c>
      <c r="D105" s="92" t="s">
        <v>180</v>
      </c>
      <c r="E105" s="92" t="s">
        <v>56</v>
      </c>
      <c r="F105" s="104">
        <f>F106</f>
        <v>61972</v>
      </c>
      <c r="G105" s="83">
        <f t="shared" ref="G105:H106" si="39">G106</f>
        <v>65753.86</v>
      </c>
      <c r="H105" s="83">
        <f t="shared" si="39"/>
        <v>65753.86</v>
      </c>
    </row>
    <row r="106" spans="1:8" customFormat="1" ht="15.75">
      <c r="A106" s="61">
        <f t="shared" si="33"/>
        <v>79</v>
      </c>
      <c r="B106" s="96" t="s">
        <v>29</v>
      </c>
      <c r="C106" s="92" t="s">
        <v>176</v>
      </c>
      <c r="D106" s="92" t="s">
        <v>180</v>
      </c>
      <c r="E106" s="92" t="s">
        <v>55</v>
      </c>
      <c r="F106" s="104">
        <f>F107</f>
        <v>61972</v>
      </c>
      <c r="G106" s="83">
        <f t="shared" si="39"/>
        <v>65753.86</v>
      </c>
      <c r="H106" s="83">
        <f t="shared" si="39"/>
        <v>65753.86</v>
      </c>
    </row>
    <row r="107" spans="1:8" customFormat="1" ht="15.75">
      <c r="A107" s="61">
        <f t="shared" si="33"/>
        <v>80</v>
      </c>
      <c r="B107" s="96" t="s">
        <v>29</v>
      </c>
      <c r="C107" s="92" t="s">
        <v>176</v>
      </c>
      <c r="D107" s="92" t="s">
        <v>180</v>
      </c>
      <c r="E107" s="92" t="s">
        <v>55</v>
      </c>
      <c r="F107" s="104">
        <v>61972</v>
      </c>
      <c r="G107" s="83">
        <v>65753.86</v>
      </c>
      <c r="H107" s="83">
        <v>65753.86</v>
      </c>
    </row>
    <row r="108" spans="1:8" ht="47.25">
      <c r="A108" s="61">
        <f t="shared" si="33"/>
        <v>81</v>
      </c>
      <c r="B108" s="96" t="s">
        <v>126</v>
      </c>
      <c r="C108" s="92" t="s">
        <v>193</v>
      </c>
      <c r="D108" s="92" t="s">
        <v>188</v>
      </c>
      <c r="E108" s="92" t="s">
        <v>55</v>
      </c>
      <c r="F108" s="104">
        <v>30288</v>
      </c>
      <c r="G108" s="104">
        <v>30288</v>
      </c>
      <c r="H108" s="104">
        <v>30288</v>
      </c>
    </row>
    <row r="109" spans="1:8" ht="47.25">
      <c r="A109" s="61">
        <f t="shared" si="33"/>
        <v>82</v>
      </c>
      <c r="B109" s="95" t="s">
        <v>126</v>
      </c>
      <c r="C109" s="91" t="s">
        <v>192</v>
      </c>
      <c r="D109" s="91" t="s">
        <v>188</v>
      </c>
      <c r="E109" s="91" t="s">
        <v>55</v>
      </c>
      <c r="F109" s="103">
        <v>5902.92</v>
      </c>
      <c r="G109" s="103">
        <v>5902.92</v>
      </c>
      <c r="H109" s="103">
        <v>5902.92</v>
      </c>
    </row>
    <row r="110" spans="1:8" ht="31.5">
      <c r="A110" s="61">
        <f t="shared" si="33"/>
        <v>83</v>
      </c>
      <c r="B110" s="149" t="s">
        <v>71</v>
      </c>
      <c r="C110" s="150" t="s">
        <v>134</v>
      </c>
      <c r="D110" s="151" t="s">
        <v>56</v>
      </c>
      <c r="E110" s="151"/>
      <c r="F110" s="152">
        <f>F111+F122+F171+F176</f>
        <v>3938372.26</v>
      </c>
      <c r="G110" s="153">
        <f>G111+G122+G171+G176</f>
        <v>1601963.5699999998</v>
      </c>
      <c r="H110" s="153">
        <f>H111+H122+H171+H176</f>
        <v>1566961.4</v>
      </c>
    </row>
    <row r="111" spans="1:8" customFormat="1" ht="47.25">
      <c r="A111" s="61">
        <f t="shared" si="33"/>
        <v>84</v>
      </c>
      <c r="B111" s="96" t="s">
        <v>73</v>
      </c>
      <c r="C111" s="92" t="s">
        <v>135</v>
      </c>
      <c r="D111" s="92" t="s">
        <v>56</v>
      </c>
      <c r="E111" s="92" t="s">
        <v>56</v>
      </c>
      <c r="F111" s="104">
        <f>F112</f>
        <v>557365.97</v>
      </c>
      <c r="G111" s="25">
        <v>551439.69999999995</v>
      </c>
      <c r="H111" s="25">
        <v>551439.69999999995</v>
      </c>
    </row>
    <row r="112" spans="1:8" customFormat="1" ht="47.25">
      <c r="A112" s="61">
        <f t="shared" si="33"/>
        <v>85</v>
      </c>
      <c r="B112" s="96" t="s">
        <v>73</v>
      </c>
      <c r="C112" s="92" t="s">
        <v>136</v>
      </c>
      <c r="D112" s="92" t="s">
        <v>56</v>
      </c>
      <c r="E112" s="92" t="s">
        <v>56</v>
      </c>
      <c r="F112" s="104">
        <f>F115+F118+F121</f>
        <v>557365.97</v>
      </c>
      <c r="G112" s="25">
        <v>551439.69999999995</v>
      </c>
      <c r="H112" s="25">
        <v>551439.69999999995</v>
      </c>
    </row>
    <row r="113" spans="1:8" customFormat="1" ht="31.5">
      <c r="A113" s="61">
        <f t="shared" si="33"/>
        <v>86</v>
      </c>
      <c r="B113" s="96" t="s">
        <v>181</v>
      </c>
      <c r="C113" s="92" t="s">
        <v>136</v>
      </c>
      <c r="D113" s="92" t="s">
        <v>133</v>
      </c>
      <c r="E113" s="92" t="s">
        <v>56</v>
      </c>
      <c r="F113" s="104">
        <f>F114</f>
        <v>419873.86</v>
      </c>
      <c r="G113" s="25">
        <v>551439.69999999995</v>
      </c>
      <c r="H113" s="25">
        <v>551439.69999999995</v>
      </c>
    </row>
    <row r="114" spans="1:8" customFormat="1" ht="47.25">
      <c r="A114" s="61">
        <f t="shared" si="33"/>
        <v>87</v>
      </c>
      <c r="B114" s="96" t="s">
        <v>70</v>
      </c>
      <c r="C114" s="92" t="s">
        <v>136</v>
      </c>
      <c r="D114" s="92" t="s">
        <v>133</v>
      </c>
      <c r="E114" s="92" t="s">
        <v>32</v>
      </c>
      <c r="F114" s="104">
        <f>F115</f>
        <v>419873.86</v>
      </c>
      <c r="G114" s="25">
        <v>551439.69999999995</v>
      </c>
      <c r="H114" s="25">
        <v>551439.69999999995</v>
      </c>
    </row>
    <row r="115" spans="1:8" customFormat="1" ht="47.25">
      <c r="A115" s="61">
        <f t="shared" si="33"/>
        <v>88</v>
      </c>
      <c r="B115" s="96" t="s">
        <v>70</v>
      </c>
      <c r="C115" s="92" t="s">
        <v>136</v>
      </c>
      <c r="D115" s="92" t="s">
        <v>133</v>
      </c>
      <c r="E115" s="92" t="s">
        <v>32</v>
      </c>
      <c r="F115" s="104">
        <v>419873.86</v>
      </c>
      <c r="G115" s="25">
        <v>551439.69999999995</v>
      </c>
      <c r="H115" s="25">
        <v>551439.69999999995</v>
      </c>
    </row>
    <row r="116" spans="1:8" customFormat="1" ht="47.25">
      <c r="A116" s="61">
        <f t="shared" si="33"/>
        <v>89</v>
      </c>
      <c r="B116" s="96" t="s">
        <v>182</v>
      </c>
      <c r="C116" s="92" t="s">
        <v>136</v>
      </c>
      <c r="D116" s="92" t="s">
        <v>183</v>
      </c>
      <c r="E116" s="92" t="s">
        <v>56</v>
      </c>
      <c r="F116" s="104">
        <f>F117</f>
        <v>10690.2</v>
      </c>
      <c r="G116" s="25">
        <v>551439.69999999995</v>
      </c>
      <c r="H116" s="25">
        <v>551439.69999999995</v>
      </c>
    </row>
    <row r="117" spans="1:8" customFormat="1" ht="47.25">
      <c r="A117" s="61">
        <f t="shared" si="33"/>
        <v>90</v>
      </c>
      <c r="B117" s="96" t="s">
        <v>70</v>
      </c>
      <c r="C117" s="92" t="s">
        <v>136</v>
      </c>
      <c r="D117" s="92" t="s">
        <v>183</v>
      </c>
      <c r="E117" s="92" t="s">
        <v>32</v>
      </c>
      <c r="F117" s="104">
        <f>F118</f>
        <v>10690.2</v>
      </c>
      <c r="G117" s="25">
        <v>551439.69999999995</v>
      </c>
      <c r="H117" s="25">
        <v>551439.69999999995</v>
      </c>
    </row>
    <row r="118" spans="1:8" customFormat="1" ht="47.25">
      <c r="A118" s="61">
        <f t="shared" si="33"/>
        <v>91</v>
      </c>
      <c r="B118" s="96" t="s">
        <v>70</v>
      </c>
      <c r="C118" s="92" t="s">
        <v>136</v>
      </c>
      <c r="D118" s="92" t="s">
        <v>183</v>
      </c>
      <c r="E118" s="92" t="s">
        <v>32</v>
      </c>
      <c r="F118" s="104">
        <v>10690.2</v>
      </c>
      <c r="G118" s="25">
        <v>551439.69999999995</v>
      </c>
      <c r="H118" s="25">
        <v>551439.69999999995</v>
      </c>
    </row>
    <row r="119" spans="1:8" customFormat="1" ht="47.25">
      <c r="A119" s="61">
        <f t="shared" si="33"/>
        <v>92</v>
      </c>
      <c r="B119" s="96" t="s">
        <v>184</v>
      </c>
      <c r="C119" s="92" t="s">
        <v>136</v>
      </c>
      <c r="D119" s="92" t="s">
        <v>185</v>
      </c>
      <c r="E119" s="92" t="s">
        <v>56</v>
      </c>
      <c r="F119" s="104">
        <f>F120</f>
        <v>126801.91</v>
      </c>
      <c r="G119" s="25">
        <v>551439.69999999995</v>
      </c>
      <c r="H119" s="25">
        <v>551439.69999999995</v>
      </c>
    </row>
    <row r="120" spans="1:8" customFormat="1" ht="47.25">
      <c r="A120" s="61">
        <f t="shared" si="33"/>
        <v>93</v>
      </c>
      <c r="B120" s="96" t="s">
        <v>70</v>
      </c>
      <c r="C120" s="92" t="s">
        <v>136</v>
      </c>
      <c r="D120" s="92" t="s">
        <v>185</v>
      </c>
      <c r="E120" s="92" t="s">
        <v>32</v>
      </c>
      <c r="F120" s="104">
        <f>F121</f>
        <v>126801.91</v>
      </c>
      <c r="G120" s="25">
        <v>551439.69999999995</v>
      </c>
      <c r="H120" s="25">
        <v>551439.69999999995</v>
      </c>
    </row>
    <row r="121" spans="1:8" customFormat="1" ht="47.25">
      <c r="A121" s="61">
        <f t="shared" si="33"/>
        <v>94</v>
      </c>
      <c r="B121" s="96" t="s">
        <v>70</v>
      </c>
      <c r="C121" s="92" t="s">
        <v>136</v>
      </c>
      <c r="D121" s="92" t="s">
        <v>185</v>
      </c>
      <c r="E121" s="92" t="s">
        <v>32</v>
      </c>
      <c r="F121" s="104">
        <v>126801.91</v>
      </c>
      <c r="G121" s="25">
        <v>551439.69999999995</v>
      </c>
      <c r="H121" s="25">
        <v>551439.69999999995</v>
      </c>
    </row>
    <row r="122" spans="1:8" ht="47.25">
      <c r="A122" s="61">
        <f t="shared" si="33"/>
        <v>95</v>
      </c>
      <c r="B122" s="54" t="s">
        <v>79</v>
      </c>
      <c r="C122" s="41" t="s">
        <v>139</v>
      </c>
      <c r="D122" s="37" t="s">
        <v>56</v>
      </c>
      <c r="E122" s="37"/>
      <c r="F122" s="43">
        <f>F123+F128+F132+F138+F142+F149+F154+F162+F166+F140+F137</f>
        <v>3327852.2899999996</v>
      </c>
      <c r="G122" s="43">
        <f t="shared" ref="G122:H122" si="40">G123+G128+G132+G138+G142+G149+G154+G162+G166+G140+G137</f>
        <v>997369.87</v>
      </c>
      <c r="H122" s="43">
        <f t="shared" si="40"/>
        <v>998721.7</v>
      </c>
    </row>
    <row r="123" spans="1:8" ht="78.75">
      <c r="A123" s="61">
        <f t="shared" si="33"/>
        <v>96</v>
      </c>
      <c r="B123" s="54" t="s">
        <v>98</v>
      </c>
      <c r="C123" s="41" t="s">
        <v>152</v>
      </c>
      <c r="D123" s="37" t="s">
        <v>56</v>
      </c>
      <c r="E123" s="37"/>
      <c r="F123" s="43">
        <f>F125</f>
        <v>7784</v>
      </c>
      <c r="G123" s="24">
        <f t="shared" ref="G123:H123" si="41">G125</f>
        <v>5494</v>
      </c>
      <c r="H123" s="24">
        <f t="shared" si="41"/>
        <v>0</v>
      </c>
    </row>
    <row r="124" spans="1:8" ht="31.5">
      <c r="A124" s="61">
        <f t="shared" si="33"/>
        <v>97</v>
      </c>
      <c r="B124" s="55" t="s">
        <v>81</v>
      </c>
      <c r="C124" s="41" t="s">
        <v>152</v>
      </c>
      <c r="D124" s="37" t="s">
        <v>99</v>
      </c>
      <c r="E124" s="37"/>
      <c r="F124" s="43">
        <f>F125</f>
        <v>7784</v>
      </c>
      <c r="G124" s="24">
        <f t="shared" ref="G124:H124" si="42">G125</f>
        <v>5494</v>
      </c>
      <c r="H124" s="24">
        <f t="shared" si="42"/>
        <v>0</v>
      </c>
    </row>
    <row r="125" spans="1:8" ht="31.5">
      <c r="A125" s="61">
        <f t="shared" si="33"/>
        <v>98</v>
      </c>
      <c r="B125" s="55" t="s">
        <v>82</v>
      </c>
      <c r="C125" s="41" t="s">
        <v>152</v>
      </c>
      <c r="D125" s="37" t="s">
        <v>100</v>
      </c>
      <c r="E125" s="37"/>
      <c r="F125" s="43">
        <v>7784</v>
      </c>
      <c r="G125" s="24">
        <v>5494</v>
      </c>
      <c r="H125" s="24">
        <v>0</v>
      </c>
    </row>
    <row r="126" spans="1:8" ht="15.75">
      <c r="A126" s="61">
        <f t="shared" si="33"/>
        <v>99</v>
      </c>
      <c r="B126" s="55" t="s">
        <v>11</v>
      </c>
      <c r="C126" s="41" t="s">
        <v>152</v>
      </c>
      <c r="D126" s="37">
        <v>244</v>
      </c>
      <c r="E126" s="37" t="s">
        <v>37</v>
      </c>
      <c r="F126" s="134">
        <f>F127</f>
        <v>7784</v>
      </c>
      <c r="G126" s="44">
        <f t="shared" ref="G126:H126" si="43">G127</f>
        <v>5494</v>
      </c>
      <c r="H126" s="44">
        <f t="shared" si="43"/>
        <v>0</v>
      </c>
    </row>
    <row r="127" spans="1:8" ht="15.75">
      <c r="A127" s="61">
        <f t="shared" si="33"/>
        <v>100</v>
      </c>
      <c r="B127" s="129" t="s">
        <v>12</v>
      </c>
      <c r="C127" s="130" t="s">
        <v>152</v>
      </c>
      <c r="D127" s="131">
        <v>244</v>
      </c>
      <c r="E127" s="141" t="s">
        <v>38</v>
      </c>
      <c r="F127" s="143">
        <f>F124</f>
        <v>7784</v>
      </c>
      <c r="G127" s="94">
        <f t="shared" ref="G127:H127" si="44">G124</f>
        <v>5494</v>
      </c>
      <c r="H127" s="94">
        <f t="shared" si="44"/>
        <v>0</v>
      </c>
    </row>
    <row r="128" spans="1:8" customFormat="1" ht="31.5">
      <c r="A128" s="61">
        <f t="shared" si="33"/>
        <v>101</v>
      </c>
      <c r="B128" s="96" t="s">
        <v>181</v>
      </c>
      <c r="C128" s="92" t="s">
        <v>140</v>
      </c>
      <c r="D128" s="92" t="s">
        <v>75</v>
      </c>
      <c r="E128" s="142" t="s">
        <v>56</v>
      </c>
      <c r="F128" s="104">
        <f>F129</f>
        <v>334896.33</v>
      </c>
      <c r="G128" s="94">
        <v>339631.47</v>
      </c>
      <c r="H128" s="94">
        <v>350821.4</v>
      </c>
    </row>
    <row r="129" spans="1:8" customFormat="1" ht="63">
      <c r="A129" s="61">
        <f t="shared" si="33"/>
        <v>102</v>
      </c>
      <c r="B129" s="96" t="s">
        <v>8</v>
      </c>
      <c r="C129" s="92" t="s">
        <v>140</v>
      </c>
      <c r="D129" s="92" t="s">
        <v>77</v>
      </c>
      <c r="E129" s="92" t="s">
        <v>34</v>
      </c>
      <c r="F129" s="104">
        <f>F130+F131</f>
        <v>334896.33</v>
      </c>
      <c r="G129" s="132"/>
      <c r="H129" s="132"/>
    </row>
    <row r="130" spans="1:8" customFormat="1" ht="63">
      <c r="A130" s="61">
        <f t="shared" si="33"/>
        <v>103</v>
      </c>
      <c r="B130" s="96" t="s">
        <v>8</v>
      </c>
      <c r="C130" s="92" t="s">
        <v>140</v>
      </c>
      <c r="D130" s="92" t="s">
        <v>133</v>
      </c>
      <c r="E130" s="92" t="s">
        <v>34</v>
      </c>
      <c r="F130" s="104">
        <v>257216.84</v>
      </c>
      <c r="G130" s="132"/>
      <c r="H130" s="132"/>
    </row>
    <row r="131" spans="1:8" customFormat="1" ht="63">
      <c r="A131" s="61" t="e">
        <f>#REF!+1</f>
        <v>#REF!</v>
      </c>
      <c r="B131" s="96" t="s">
        <v>8</v>
      </c>
      <c r="C131" s="92" t="s">
        <v>140</v>
      </c>
      <c r="D131" s="92" t="s">
        <v>185</v>
      </c>
      <c r="E131" s="92" t="s">
        <v>34</v>
      </c>
      <c r="F131" s="104">
        <v>77679.490000000005</v>
      </c>
      <c r="G131" s="132"/>
      <c r="H131" s="132"/>
    </row>
    <row r="132" spans="1:8" customFormat="1" ht="31.5">
      <c r="A132" s="61" t="e">
        <f t="shared" si="33"/>
        <v>#REF!</v>
      </c>
      <c r="B132" s="55" t="s">
        <v>81</v>
      </c>
      <c r="C132" s="41" t="s">
        <v>140</v>
      </c>
      <c r="D132" s="37">
        <v>200</v>
      </c>
      <c r="E132" s="37"/>
      <c r="F132" s="43">
        <f>F133</f>
        <v>711637.67</v>
      </c>
      <c r="G132" s="24">
        <f t="shared" ref="G132:H132" si="45">G133</f>
        <v>100000</v>
      </c>
      <c r="H132" s="24">
        <f t="shared" si="45"/>
        <v>100000</v>
      </c>
    </row>
    <row r="133" spans="1:8" customFormat="1" ht="31.5">
      <c r="A133" s="61" t="e">
        <f t="shared" si="33"/>
        <v>#REF!</v>
      </c>
      <c r="B133" s="55" t="s">
        <v>82</v>
      </c>
      <c r="C133" s="41" t="s">
        <v>140</v>
      </c>
      <c r="D133" s="37">
        <v>240</v>
      </c>
      <c r="E133" s="37"/>
      <c r="F133" s="43">
        <f>F134</f>
        <v>711637.67</v>
      </c>
      <c r="G133" s="24">
        <v>100000</v>
      </c>
      <c r="H133" s="24">
        <v>100000</v>
      </c>
    </row>
    <row r="134" spans="1:8" ht="15.75">
      <c r="A134" s="61" t="e">
        <f t="shared" si="33"/>
        <v>#REF!</v>
      </c>
      <c r="B134" s="54" t="s">
        <v>5</v>
      </c>
      <c r="C134" s="41" t="s">
        <v>140</v>
      </c>
      <c r="D134" s="37">
        <v>244</v>
      </c>
      <c r="E134" s="37" t="s">
        <v>31</v>
      </c>
      <c r="F134" s="43">
        <f>F135</f>
        <v>711637.67</v>
      </c>
      <c r="G134" s="24">
        <f t="shared" ref="G134:H134" si="46">G135</f>
        <v>100000</v>
      </c>
      <c r="H134" s="24">
        <f t="shared" si="46"/>
        <v>100000</v>
      </c>
    </row>
    <row r="135" spans="1:8" ht="63">
      <c r="A135" s="61" t="e">
        <f>A134+1</f>
        <v>#REF!</v>
      </c>
      <c r="B135" s="54" t="s">
        <v>8</v>
      </c>
      <c r="C135" s="41" t="s">
        <v>140</v>
      </c>
      <c r="D135" s="37">
        <v>244</v>
      </c>
      <c r="E135" s="37" t="s">
        <v>34</v>
      </c>
      <c r="F135" s="43">
        <v>711637.67</v>
      </c>
      <c r="G135" s="44">
        <f t="shared" ref="G135:H135" si="47">G132</f>
        <v>100000</v>
      </c>
      <c r="H135" s="44">
        <f t="shared" si="47"/>
        <v>100000</v>
      </c>
    </row>
    <row r="136" spans="1:8" ht="15.75">
      <c r="A136" s="61" t="e">
        <f>A133+1</f>
        <v>#REF!</v>
      </c>
      <c r="B136" s="96" t="s">
        <v>190</v>
      </c>
      <c r="C136" s="92" t="s">
        <v>140</v>
      </c>
      <c r="D136" s="92" t="s">
        <v>206</v>
      </c>
      <c r="E136" s="92" t="s">
        <v>56</v>
      </c>
      <c r="F136" s="104">
        <f>F137</f>
        <v>11674.48</v>
      </c>
      <c r="G136" s="24">
        <f t="shared" ref="G136:H136" si="48">G137</f>
        <v>0</v>
      </c>
      <c r="H136" s="24">
        <f t="shared" si="48"/>
        <v>0</v>
      </c>
    </row>
    <row r="137" spans="1:8" ht="63">
      <c r="A137" s="61" t="e">
        <f t="shared" si="33"/>
        <v>#REF!</v>
      </c>
      <c r="B137" s="138" t="s">
        <v>8</v>
      </c>
      <c r="C137" s="139" t="s">
        <v>140</v>
      </c>
      <c r="D137" s="139" t="s">
        <v>206</v>
      </c>
      <c r="E137" s="139" t="s">
        <v>34</v>
      </c>
      <c r="F137" s="140">
        <v>11674.48</v>
      </c>
      <c r="G137" s="140">
        <v>0</v>
      </c>
      <c r="H137" s="140">
        <v>0</v>
      </c>
    </row>
    <row r="138" spans="1:8" ht="15.75">
      <c r="A138" s="61" t="e">
        <f>A135+1</f>
        <v>#REF!</v>
      </c>
      <c r="B138" s="57" t="s">
        <v>83</v>
      </c>
      <c r="C138" s="41" t="s">
        <v>140</v>
      </c>
      <c r="D138" s="41" t="s">
        <v>130</v>
      </c>
      <c r="E138" s="41" t="s">
        <v>56</v>
      </c>
      <c r="F138" s="103">
        <f>F139</f>
        <v>1200</v>
      </c>
      <c r="G138" s="51">
        <v>0</v>
      </c>
      <c r="H138" s="51">
        <v>0</v>
      </c>
    </row>
    <row r="139" spans="1:8" ht="63">
      <c r="A139" s="61" t="e">
        <f t="shared" si="33"/>
        <v>#REF!</v>
      </c>
      <c r="B139" s="57" t="s">
        <v>8</v>
      </c>
      <c r="C139" s="41" t="s">
        <v>140</v>
      </c>
      <c r="D139" s="41" t="s">
        <v>130</v>
      </c>
      <c r="E139" s="41" t="s">
        <v>34</v>
      </c>
      <c r="F139" s="103">
        <v>1200</v>
      </c>
      <c r="G139" s="51">
        <v>0</v>
      </c>
      <c r="H139" s="51">
        <v>0</v>
      </c>
    </row>
    <row r="140" spans="1:8" ht="15.75">
      <c r="A140" s="61" t="e">
        <f t="shared" si="33"/>
        <v>#REF!</v>
      </c>
      <c r="B140" s="96" t="s">
        <v>190</v>
      </c>
      <c r="C140" s="92" t="s">
        <v>140</v>
      </c>
      <c r="D140" s="92" t="s">
        <v>191</v>
      </c>
      <c r="E140" s="92" t="s">
        <v>56</v>
      </c>
      <c r="F140" s="104">
        <f>F141</f>
        <v>783.73</v>
      </c>
      <c r="G140" s="24">
        <f t="shared" ref="G140:H140" si="49">G141</f>
        <v>0</v>
      </c>
      <c r="H140" s="24">
        <f t="shared" si="49"/>
        <v>0</v>
      </c>
    </row>
    <row r="141" spans="1:8" ht="63">
      <c r="A141" s="61" t="e">
        <f t="shared" si="33"/>
        <v>#REF!</v>
      </c>
      <c r="B141" s="138" t="s">
        <v>8</v>
      </c>
      <c r="C141" s="139" t="s">
        <v>140</v>
      </c>
      <c r="D141" s="139" t="s">
        <v>191</v>
      </c>
      <c r="E141" s="139" t="s">
        <v>34</v>
      </c>
      <c r="F141" s="140">
        <v>783.73</v>
      </c>
      <c r="G141" s="140">
        <v>0</v>
      </c>
      <c r="H141" s="140">
        <v>0</v>
      </c>
    </row>
    <row r="142" spans="1:8" customFormat="1" ht="94.5">
      <c r="A142" s="61" t="e">
        <f t="shared" si="33"/>
        <v>#REF!</v>
      </c>
      <c r="B142" s="96" t="s">
        <v>186</v>
      </c>
      <c r="C142" s="92" t="s">
        <v>141</v>
      </c>
      <c r="D142" s="92" t="s">
        <v>56</v>
      </c>
      <c r="E142" s="92" t="s">
        <v>56</v>
      </c>
      <c r="F142" s="104">
        <f>F145+F148</f>
        <v>553199.57000000007</v>
      </c>
      <c r="G142" s="132"/>
      <c r="H142" s="132"/>
    </row>
    <row r="143" spans="1:8" customFormat="1" ht="31.5">
      <c r="A143" s="61" t="e">
        <f t="shared" si="33"/>
        <v>#REF!</v>
      </c>
      <c r="B143" s="96" t="s">
        <v>181</v>
      </c>
      <c r="C143" s="92" t="s">
        <v>141</v>
      </c>
      <c r="D143" s="92" t="s">
        <v>75</v>
      </c>
      <c r="E143" s="92" t="s">
        <v>56</v>
      </c>
      <c r="F143" s="104">
        <f>F144</f>
        <v>433607.57</v>
      </c>
      <c r="G143" s="132"/>
      <c r="H143" s="132"/>
    </row>
    <row r="144" spans="1:8" customFormat="1" ht="63">
      <c r="A144" s="61" t="e">
        <f t="shared" si="33"/>
        <v>#REF!</v>
      </c>
      <c r="B144" s="96" t="s">
        <v>8</v>
      </c>
      <c r="C144" s="92" t="s">
        <v>141</v>
      </c>
      <c r="D144" s="92" t="s">
        <v>77</v>
      </c>
      <c r="E144" s="92" t="s">
        <v>34</v>
      </c>
      <c r="F144" s="104">
        <f>F145</f>
        <v>433607.57</v>
      </c>
      <c r="G144" s="132"/>
      <c r="H144" s="132"/>
    </row>
    <row r="145" spans="1:256" customFormat="1" ht="63">
      <c r="A145" s="61" t="e">
        <f t="shared" si="33"/>
        <v>#REF!</v>
      </c>
      <c r="B145" s="96" t="s">
        <v>8</v>
      </c>
      <c r="C145" s="92" t="s">
        <v>141</v>
      </c>
      <c r="D145" s="92" t="s">
        <v>133</v>
      </c>
      <c r="E145" s="92" t="s">
        <v>34</v>
      </c>
      <c r="F145" s="104">
        <v>433607.57</v>
      </c>
      <c r="G145" s="132"/>
      <c r="H145" s="132"/>
    </row>
    <row r="146" spans="1:256" customFormat="1" ht="47.25">
      <c r="A146" s="61" t="e">
        <f t="shared" si="33"/>
        <v>#REF!</v>
      </c>
      <c r="B146" s="96" t="s">
        <v>184</v>
      </c>
      <c r="C146" s="92" t="s">
        <v>141</v>
      </c>
      <c r="D146" s="92" t="s">
        <v>75</v>
      </c>
      <c r="E146" s="92" t="s">
        <v>56</v>
      </c>
      <c r="F146" s="104">
        <f>F147</f>
        <v>119592</v>
      </c>
      <c r="G146" s="132"/>
      <c r="H146" s="132"/>
    </row>
    <row r="147" spans="1:256" customFormat="1" ht="63">
      <c r="A147" s="61" t="e">
        <f t="shared" si="33"/>
        <v>#REF!</v>
      </c>
      <c r="B147" s="96" t="s">
        <v>8</v>
      </c>
      <c r="C147" s="92" t="s">
        <v>141</v>
      </c>
      <c r="D147" s="92" t="s">
        <v>77</v>
      </c>
      <c r="E147" s="92" t="s">
        <v>34</v>
      </c>
      <c r="F147" s="104">
        <f>F148</f>
        <v>119592</v>
      </c>
      <c r="G147" s="132"/>
      <c r="H147" s="132"/>
    </row>
    <row r="148" spans="1:256" customFormat="1" ht="63">
      <c r="A148" s="61" t="e">
        <f t="shared" si="33"/>
        <v>#REF!</v>
      </c>
      <c r="B148" s="96" t="s">
        <v>8</v>
      </c>
      <c r="C148" s="92" t="s">
        <v>141</v>
      </c>
      <c r="D148" s="92" t="s">
        <v>185</v>
      </c>
      <c r="E148" s="92" t="s">
        <v>34</v>
      </c>
      <c r="F148" s="104">
        <v>119592</v>
      </c>
      <c r="G148" s="132"/>
      <c r="H148" s="132"/>
    </row>
    <row r="149" spans="1:256" customFormat="1" ht="47.25">
      <c r="A149" s="61" t="e">
        <f t="shared" si="33"/>
        <v>#REF!</v>
      </c>
      <c r="B149" s="54" t="s">
        <v>80</v>
      </c>
      <c r="C149" s="41" t="s">
        <v>142</v>
      </c>
      <c r="D149" s="37" t="s">
        <v>56</v>
      </c>
      <c r="E149" s="37"/>
      <c r="F149" s="43">
        <f>F150</f>
        <v>20599</v>
      </c>
      <c r="G149" s="24">
        <v>0</v>
      </c>
      <c r="H149" s="24">
        <v>0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customFormat="1" ht="47.25">
      <c r="A150" s="61" t="e">
        <f t="shared" si="33"/>
        <v>#REF!</v>
      </c>
      <c r="B150" s="57" t="s">
        <v>74</v>
      </c>
      <c r="C150" s="41" t="s">
        <v>142</v>
      </c>
      <c r="D150" s="37" t="s">
        <v>75</v>
      </c>
      <c r="E150" s="37"/>
      <c r="F150" s="43">
        <f>F151</f>
        <v>20599</v>
      </c>
      <c r="G150" s="24"/>
      <c r="H150" s="24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customFormat="1" ht="31.5">
      <c r="A151" s="61" t="e">
        <f t="shared" si="33"/>
        <v>#REF!</v>
      </c>
      <c r="B151" s="55" t="s">
        <v>76</v>
      </c>
      <c r="C151" s="41" t="s">
        <v>142</v>
      </c>
      <c r="D151" s="37" t="s">
        <v>77</v>
      </c>
      <c r="E151" s="37"/>
      <c r="F151" s="43">
        <v>20599</v>
      </c>
      <c r="G151" s="24"/>
      <c r="H151" s="24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customFormat="1" ht="15.75">
      <c r="A152" s="61" t="e">
        <f t="shared" si="33"/>
        <v>#REF!</v>
      </c>
      <c r="B152" s="54" t="s">
        <v>5</v>
      </c>
      <c r="C152" s="41" t="s">
        <v>142</v>
      </c>
      <c r="D152" s="37">
        <v>122</v>
      </c>
      <c r="E152" s="37" t="s">
        <v>31</v>
      </c>
      <c r="F152" s="43">
        <f>F153</f>
        <v>20599</v>
      </c>
      <c r="G152" s="43">
        <f>G153</f>
        <v>0</v>
      </c>
      <c r="H152" s="43">
        <f t="shared" ref="H152" si="50">H153</f>
        <v>0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customFormat="1" ht="63">
      <c r="A153" s="61" t="e">
        <f t="shared" si="33"/>
        <v>#REF!</v>
      </c>
      <c r="B153" s="129" t="s">
        <v>8</v>
      </c>
      <c r="C153" s="130" t="s">
        <v>142</v>
      </c>
      <c r="D153" s="131">
        <v>122</v>
      </c>
      <c r="E153" s="131" t="s">
        <v>34</v>
      </c>
      <c r="F153" s="134">
        <f>F150</f>
        <v>20599</v>
      </c>
      <c r="G153" s="134">
        <f t="shared" ref="G153:H153" si="51">G150</f>
        <v>0</v>
      </c>
      <c r="H153" s="134">
        <f t="shared" si="51"/>
        <v>0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customFormat="1" ht="78.75">
      <c r="A154" s="61" t="e">
        <f t="shared" si="33"/>
        <v>#REF!</v>
      </c>
      <c r="B154" s="96" t="s">
        <v>187</v>
      </c>
      <c r="C154" s="92" t="s">
        <v>143</v>
      </c>
      <c r="D154" s="92" t="s">
        <v>56</v>
      </c>
      <c r="E154" s="92" t="s">
        <v>56</v>
      </c>
      <c r="F154" s="104">
        <f>F157+F158+F161</f>
        <v>1047087.6499999999</v>
      </c>
      <c r="G154" s="24">
        <v>451244.4</v>
      </c>
      <c r="H154" s="24">
        <v>446900.3</v>
      </c>
    </row>
    <row r="155" spans="1:256" customFormat="1" ht="31.5">
      <c r="A155" s="61" t="e">
        <f t="shared" si="33"/>
        <v>#REF!</v>
      </c>
      <c r="B155" s="96" t="s">
        <v>181</v>
      </c>
      <c r="C155" s="92" t="s">
        <v>143</v>
      </c>
      <c r="D155" s="92" t="s">
        <v>75</v>
      </c>
      <c r="E155" s="92" t="s">
        <v>56</v>
      </c>
      <c r="F155" s="104">
        <f>F157+F158</f>
        <v>955713.16999999993</v>
      </c>
      <c r="G155" s="24">
        <v>451244.4</v>
      </c>
      <c r="H155" s="24">
        <v>446900.3</v>
      </c>
    </row>
    <row r="156" spans="1:256" customFormat="1" ht="63">
      <c r="A156" s="61" t="e">
        <f t="shared" si="33"/>
        <v>#REF!</v>
      </c>
      <c r="B156" s="96" t="s">
        <v>8</v>
      </c>
      <c r="C156" s="92" t="s">
        <v>143</v>
      </c>
      <c r="D156" s="92" t="s">
        <v>77</v>
      </c>
      <c r="E156" s="92" t="s">
        <v>34</v>
      </c>
      <c r="F156" s="104">
        <f>F155</f>
        <v>955713.16999999993</v>
      </c>
      <c r="G156" s="24">
        <v>451244.4</v>
      </c>
      <c r="H156" s="24">
        <v>446900.3</v>
      </c>
    </row>
    <row r="157" spans="1:256" ht="63">
      <c r="A157" s="61" t="e">
        <f t="shared" si="33"/>
        <v>#REF!</v>
      </c>
      <c r="B157" s="96" t="s">
        <v>8</v>
      </c>
      <c r="C157" s="92" t="s">
        <v>143</v>
      </c>
      <c r="D157" s="92" t="s">
        <v>133</v>
      </c>
      <c r="E157" s="92" t="s">
        <v>34</v>
      </c>
      <c r="F157" s="104">
        <v>715179.96</v>
      </c>
      <c r="G157" s="24">
        <v>451244.4</v>
      </c>
      <c r="H157" s="24">
        <v>446900.3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customFormat="1" ht="63">
      <c r="A158" s="61" t="e">
        <f t="shared" si="33"/>
        <v>#REF!</v>
      </c>
      <c r="B158" s="96" t="s">
        <v>8</v>
      </c>
      <c r="C158" s="92" t="s">
        <v>143</v>
      </c>
      <c r="D158" s="92" t="s">
        <v>185</v>
      </c>
      <c r="E158" s="92" t="s">
        <v>34</v>
      </c>
      <c r="F158" s="104">
        <v>240533.21</v>
      </c>
      <c r="G158" s="24">
        <v>451244.4</v>
      </c>
      <c r="H158" s="24">
        <v>446900.3</v>
      </c>
    </row>
    <row r="159" spans="1:256" customFormat="1" ht="31.5">
      <c r="A159" s="61" t="e">
        <f t="shared" si="33"/>
        <v>#REF!</v>
      </c>
      <c r="B159" s="96" t="s">
        <v>204</v>
      </c>
      <c r="C159" s="92" t="s">
        <v>143</v>
      </c>
      <c r="D159" s="92" t="s">
        <v>205</v>
      </c>
      <c r="E159" s="92" t="s">
        <v>56</v>
      </c>
      <c r="F159" s="104">
        <f>F160</f>
        <v>91374.48</v>
      </c>
      <c r="G159" s="24">
        <v>451244.4</v>
      </c>
      <c r="H159" s="24">
        <v>446900.3</v>
      </c>
    </row>
    <row r="160" spans="1:256" customFormat="1" ht="63">
      <c r="A160" s="61" t="e">
        <f t="shared" si="33"/>
        <v>#REF!</v>
      </c>
      <c r="B160" s="96" t="s">
        <v>8</v>
      </c>
      <c r="C160" s="92" t="s">
        <v>143</v>
      </c>
      <c r="D160" s="92" t="s">
        <v>205</v>
      </c>
      <c r="E160" s="92" t="s">
        <v>34</v>
      </c>
      <c r="F160" s="104">
        <f>F161</f>
        <v>91374.48</v>
      </c>
      <c r="G160" s="24">
        <v>451244.4</v>
      </c>
      <c r="H160" s="24">
        <v>446900.3</v>
      </c>
    </row>
    <row r="161" spans="1:256" customFormat="1" ht="63">
      <c r="A161" s="61" t="e">
        <f t="shared" si="33"/>
        <v>#REF!</v>
      </c>
      <c r="B161" s="96" t="s">
        <v>8</v>
      </c>
      <c r="C161" s="92" t="s">
        <v>143</v>
      </c>
      <c r="D161" s="92" t="s">
        <v>205</v>
      </c>
      <c r="E161" s="92" t="s">
        <v>34</v>
      </c>
      <c r="F161" s="104">
        <v>91374.48</v>
      </c>
      <c r="G161" s="24">
        <v>451244.4</v>
      </c>
      <c r="H161" s="24">
        <v>446900.3</v>
      </c>
    </row>
    <row r="162" spans="1:256" customFormat="1" ht="31.5">
      <c r="A162" s="61" t="e">
        <f t="shared" si="33"/>
        <v>#REF!</v>
      </c>
      <c r="B162" s="55" t="s">
        <v>81</v>
      </c>
      <c r="C162" s="41" t="s">
        <v>144</v>
      </c>
      <c r="D162" s="37">
        <v>200</v>
      </c>
      <c r="E162" s="37"/>
      <c r="F162" s="43">
        <f>F163</f>
        <v>637989.86</v>
      </c>
      <c r="G162" s="24">
        <f t="shared" ref="G162:H162" si="52">G163</f>
        <v>100000</v>
      </c>
      <c r="H162" s="24">
        <f t="shared" si="52"/>
        <v>100000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ht="31.5">
      <c r="A163" s="61" t="e">
        <f t="shared" si="33"/>
        <v>#REF!</v>
      </c>
      <c r="B163" s="55" t="s">
        <v>82</v>
      </c>
      <c r="C163" s="41" t="s">
        <v>144</v>
      </c>
      <c r="D163" s="37">
        <v>240</v>
      </c>
      <c r="E163" s="37"/>
      <c r="F163" s="43">
        <v>637989.86</v>
      </c>
      <c r="G163" s="24">
        <v>100000</v>
      </c>
      <c r="H163" s="24">
        <v>100000</v>
      </c>
    </row>
    <row r="164" spans="1:256" ht="15.75">
      <c r="A164" s="61" t="e">
        <f t="shared" si="33"/>
        <v>#REF!</v>
      </c>
      <c r="B164" s="54" t="s">
        <v>5</v>
      </c>
      <c r="C164" s="41" t="s">
        <v>144</v>
      </c>
      <c r="D164" s="37">
        <v>244</v>
      </c>
      <c r="E164" s="37" t="s">
        <v>31</v>
      </c>
      <c r="F164" s="43">
        <f>F165</f>
        <v>637989.86</v>
      </c>
      <c r="G164" s="24">
        <f>G165</f>
        <v>100000</v>
      </c>
      <c r="H164" s="24">
        <f t="shared" ref="H164" si="53">H165</f>
        <v>100000</v>
      </c>
    </row>
    <row r="165" spans="1:256" ht="63">
      <c r="A165" s="61" t="e">
        <f t="shared" si="33"/>
        <v>#REF!</v>
      </c>
      <c r="B165" s="54" t="s">
        <v>8</v>
      </c>
      <c r="C165" s="41" t="s">
        <v>144</v>
      </c>
      <c r="D165" s="37">
        <v>244</v>
      </c>
      <c r="E165" s="37" t="s">
        <v>34</v>
      </c>
      <c r="F165" s="43">
        <f>F162</f>
        <v>637989.86</v>
      </c>
      <c r="G165" s="24">
        <f t="shared" ref="G165:H165" si="54">G162</f>
        <v>100000</v>
      </c>
      <c r="H165" s="24">
        <f t="shared" si="54"/>
        <v>100000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63">
      <c r="A166" s="61" t="e">
        <f t="shared" si="33"/>
        <v>#REF!</v>
      </c>
      <c r="B166" s="54" t="s">
        <v>97</v>
      </c>
      <c r="C166" s="41" t="s">
        <v>151</v>
      </c>
      <c r="D166" s="37"/>
      <c r="E166" s="37"/>
      <c r="F166" s="43">
        <f>F167</f>
        <v>1000</v>
      </c>
      <c r="G166" s="24">
        <f t="shared" ref="G166:H167" si="55">G167</f>
        <v>1000</v>
      </c>
      <c r="H166" s="24">
        <f t="shared" si="55"/>
        <v>1000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31.5">
      <c r="A167" s="61" t="e">
        <f t="shared" si="33"/>
        <v>#REF!</v>
      </c>
      <c r="B167" s="55" t="s">
        <v>81</v>
      </c>
      <c r="C167" s="41" t="s">
        <v>151</v>
      </c>
      <c r="D167" s="37">
        <v>200</v>
      </c>
      <c r="E167" s="37"/>
      <c r="F167" s="43">
        <f>F168</f>
        <v>1000</v>
      </c>
      <c r="G167" s="24">
        <f t="shared" si="55"/>
        <v>1000</v>
      </c>
      <c r="H167" s="24">
        <f t="shared" si="55"/>
        <v>1000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31.5">
      <c r="A168" s="61" t="e">
        <f t="shared" si="33"/>
        <v>#REF!</v>
      </c>
      <c r="B168" s="55" t="s">
        <v>82</v>
      </c>
      <c r="C168" s="41" t="s">
        <v>151</v>
      </c>
      <c r="D168" s="37">
        <v>240</v>
      </c>
      <c r="E168" s="37"/>
      <c r="F168" s="43">
        <v>1000</v>
      </c>
      <c r="G168" s="24">
        <v>1000</v>
      </c>
      <c r="H168" s="27">
        <v>1000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.75">
      <c r="A169" s="61" t="e">
        <f t="shared" si="33"/>
        <v>#REF!</v>
      </c>
      <c r="B169" s="54" t="s">
        <v>5</v>
      </c>
      <c r="C169" s="41" t="s">
        <v>151</v>
      </c>
      <c r="D169" s="37">
        <v>244</v>
      </c>
      <c r="E169" s="37" t="s">
        <v>31</v>
      </c>
      <c r="F169" s="43">
        <f>F170</f>
        <v>1000</v>
      </c>
      <c r="G169" s="24">
        <f t="shared" ref="G169:H169" si="56">G170</f>
        <v>1000</v>
      </c>
      <c r="H169" s="24">
        <f t="shared" si="56"/>
        <v>1000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.75">
      <c r="A170" s="61" t="e">
        <f t="shared" si="33"/>
        <v>#REF!</v>
      </c>
      <c r="B170" s="54" t="s">
        <v>10</v>
      </c>
      <c r="C170" s="41" t="s">
        <v>151</v>
      </c>
      <c r="D170" s="37">
        <v>244</v>
      </c>
      <c r="E170" s="37" t="s">
        <v>36</v>
      </c>
      <c r="F170" s="43">
        <f>F166</f>
        <v>1000</v>
      </c>
      <c r="G170" s="44">
        <f t="shared" ref="G170:H170" si="57">G166</f>
        <v>1000</v>
      </c>
      <c r="H170" s="44">
        <f t="shared" si="57"/>
        <v>1000</v>
      </c>
    </row>
    <row r="171" spans="1:256" ht="78.75">
      <c r="A171" s="61" t="e">
        <f t="shared" si="33"/>
        <v>#REF!</v>
      </c>
      <c r="B171" s="57" t="s">
        <v>131</v>
      </c>
      <c r="C171" s="45" t="s">
        <v>156</v>
      </c>
      <c r="D171" s="45" t="s">
        <v>56</v>
      </c>
      <c r="E171" s="45" t="s">
        <v>56</v>
      </c>
      <c r="F171" s="135">
        <f>F172</f>
        <v>36354</v>
      </c>
      <c r="G171" s="46">
        <f t="shared" ref="G171:H172" si="58">G172</f>
        <v>36354</v>
      </c>
      <c r="H171" s="46">
        <f t="shared" si="58"/>
        <v>0</v>
      </c>
    </row>
    <row r="172" spans="1:256" ht="110.25">
      <c r="A172" s="61" t="e">
        <f t="shared" si="33"/>
        <v>#REF!</v>
      </c>
      <c r="B172" s="123" t="s">
        <v>132</v>
      </c>
      <c r="C172" s="45" t="s">
        <v>153</v>
      </c>
      <c r="D172" s="45" t="s">
        <v>56</v>
      </c>
      <c r="E172" s="45" t="s">
        <v>56</v>
      </c>
      <c r="F172" s="135">
        <f>F173</f>
        <v>36354</v>
      </c>
      <c r="G172" s="46">
        <f t="shared" si="58"/>
        <v>36354</v>
      </c>
      <c r="H172" s="46">
        <f t="shared" si="58"/>
        <v>0</v>
      </c>
    </row>
    <row r="173" spans="1:256" ht="47.25">
      <c r="A173" s="61" t="e">
        <f t="shared" si="33"/>
        <v>#REF!</v>
      </c>
      <c r="B173" s="57" t="s">
        <v>74</v>
      </c>
      <c r="C173" s="45" t="s">
        <v>153</v>
      </c>
      <c r="D173" s="45" t="s">
        <v>77</v>
      </c>
      <c r="E173" s="45" t="s">
        <v>56</v>
      </c>
      <c r="F173" s="135">
        <v>36354</v>
      </c>
      <c r="G173" s="46">
        <v>36354</v>
      </c>
      <c r="H173" s="46">
        <v>0</v>
      </c>
    </row>
    <row r="174" spans="1:256" ht="110.25">
      <c r="A174" s="61" t="e">
        <f t="shared" ref="A174:A222" si="59">A173+1</f>
        <v>#REF!</v>
      </c>
      <c r="B174" s="123" t="s">
        <v>132</v>
      </c>
      <c r="C174" s="45" t="s">
        <v>153</v>
      </c>
      <c r="D174" s="45" t="s">
        <v>133</v>
      </c>
      <c r="E174" s="45" t="s">
        <v>38</v>
      </c>
      <c r="F174" s="135">
        <f>F173</f>
        <v>36354</v>
      </c>
      <c r="G174" s="46">
        <f t="shared" ref="G174:H175" si="60">G173</f>
        <v>36354</v>
      </c>
      <c r="H174" s="46">
        <f t="shared" si="60"/>
        <v>0</v>
      </c>
    </row>
    <row r="175" spans="1:256" ht="110.25">
      <c r="A175" s="61" t="e">
        <f t="shared" si="59"/>
        <v>#REF!</v>
      </c>
      <c r="B175" s="124" t="s">
        <v>132</v>
      </c>
      <c r="C175" s="45" t="s">
        <v>153</v>
      </c>
      <c r="D175" s="47" t="s">
        <v>133</v>
      </c>
      <c r="E175" s="47" t="s">
        <v>38</v>
      </c>
      <c r="F175" s="136">
        <f>F174</f>
        <v>36354</v>
      </c>
      <c r="G175" s="48">
        <f t="shared" si="60"/>
        <v>36354</v>
      </c>
      <c r="H175" s="48">
        <f t="shared" si="60"/>
        <v>0</v>
      </c>
    </row>
    <row r="176" spans="1:256" ht="63">
      <c r="A176" s="61" t="e">
        <f t="shared" si="59"/>
        <v>#REF!</v>
      </c>
      <c r="B176" s="54" t="s">
        <v>78</v>
      </c>
      <c r="C176" s="41" t="s">
        <v>137</v>
      </c>
      <c r="D176" s="37"/>
      <c r="E176" s="37"/>
      <c r="F176" s="43">
        <f>F177</f>
        <v>16800</v>
      </c>
      <c r="G176" s="49">
        <f t="shared" ref="G176:H178" si="61">G177</f>
        <v>16800</v>
      </c>
      <c r="H176" s="49">
        <f t="shared" si="61"/>
        <v>16800</v>
      </c>
    </row>
    <row r="177" spans="1:8" ht="63">
      <c r="A177" s="61" t="e">
        <f t="shared" si="59"/>
        <v>#REF!</v>
      </c>
      <c r="B177" s="54" t="s">
        <v>78</v>
      </c>
      <c r="C177" s="41" t="s">
        <v>138</v>
      </c>
      <c r="D177" s="37"/>
      <c r="E177" s="37"/>
      <c r="F177" s="43">
        <f>F178</f>
        <v>16800</v>
      </c>
      <c r="G177" s="24">
        <f t="shared" si="61"/>
        <v>16800</v>
      </c>
      <c r="H177" s="24">
        <f t="shared" si="61"/>
        <v>16800</v>
      </c>
    </row>
    <row r="178" spans="1:8" ht="47.25">
      <c r="A178" s="61" t="e">
        <f t="shared" si="59"/>
        <v>#REF!</v>
      </c>
      <c r="B178" s="57" t="s">
        <v>74</v>
      </c>
      <c r="C178" s="41" t="s">
        <v>138</v>
      </c>
      <c r="D178" s="37" t="s">
        <v>75</v>
      </c>
      <c r="E178" s="37"/>
      <c r="F178" s="43">
        <f>F179</f>
        <v>16800</v>
      </c>
      <c r="G178" s="24">
        <f t="shared" si="61"/>
        <v>16800</v>
      </c>
      <c r="H178" s="24">
        <f t="shared" si="61"/>
        <v>16800</v>
      </c>
    </row>
    <row r="179" spans="1:8" ht="31.5">
      <c r="A179" s="61" t="e">
        <f t="shared" si="59"/>
        <v>#REF!</v>
      </c>
      <c r="B179" s="55" t="s">
        <v>76</v>
      </c>
      <c r="C179" s="41" t="s">
        <v>138</v>
      </c>
      <c r="D179" s="37" t="s">
        <v>77</v>
      </c>
      <c r="E179" s="37"/>
      <c r="F179" s="43">
        <v>16800</v>
      </c>
      <c r="G179" s="24">
        <v>16800</v>
      </c>
      <c r="H179" s="27">
        <v>16800</v>
      </c>
    </row>
    <row r="180" spans="1:8" ht="15.75">
      <c r="A180" s="61" t="e">
        <f t="shared" si="59"/>
        <v>#REF!</v>
      </c>
      <c r="B180" s="54" t="s">
        <v>5</v>
      </c>
      <c r="C180" s="41" t="s">
        <v>138</v>
      </c>
      <c r="D180" s="37">
        <v>123</v>
      </c>
      <c r="E180" s="37" t="s">
        <v>31</v>
      </c>
      <c r="F180" s="43">
        <f>F181</f>
        <v>16800</v>
      </c>
      <c r="G180" s="24">
        <f t="shared" ref="G180:H180" si="62">G181</f>
        <v>16800</v>
      </c>
      <c r="H180" s="24">
        <f t="shared" si="62"/>
        <v>16800</v>
      </c>
    </row>
    <row r="181" spans="1:8" ht="47.25">
      <c r="A181" s="61" t="e">
        <f t="shared" si="59"/>
        <v>#REF!</v>
      </c>
      <c r="B181" s="54" t="s">
        <v>7</v>
      </c>
      <c r="C181" s="37"/>
      <c r="D181" s="37"/>
      <c r="E181" s="37" t="s">
        <v>33</v>
      </c>
      <c r="F181" s="43">
        <f>F176</f>
        <v>16800</v>
      </c>
      <c r="G181" s="24">
        <f t="shared" ref="G181:H181" si="63">G176</f>
        <v>16800</v>
      </c>
      <c r="H181" s="24">
        <f t="shared" si="63"/>
        <v>16800</v>
      </c>
    </row>
    <row r="182" spans="1:8" ht="31.5">
      <c r="A182" s="61" t="e">
        <f t="shared" si="59"/>
        <v>#REF!</v>
      </c>
      <c r="B182" s="54" t="s">
        <v>84</v>
      </c>
      <c r="C182" s="41" t="s">
        <v>145</v>
      </c>
      <c r="D182" s="37"/>
      <c r="E182" s="37"/>
      <c r="F182" s="43">
        <f>F183+F189</f>
        <v>293510</v>
      </c>
      <c r="G182" s="24">
        <f>G183+G189</f>
        <v>372738</v>
      </c>
      <c r="H182" s="24">
        <f t="shared" ref="H182" si="64">H183+H189</f>
        <v>372738</v>
      </c>
    </row>
    <row r="183" spans="1:8" ht="47.25">
      <c r="A183" s="61" t="e">
        <f t="shared" si="59"/>
        <v>#REF!</v>
      </c>
      <c r="B183" s="54" t="s">
        <v>92</v>
      </c>
      <c r="C183" s="41" t="s">
        <v>149</v>
      </c>
      <c r="D183" s="37"/>
      <c r="E183" s="37"/>
      <c r="F183" s="137">
        <f>F184</f>
        <v>10000</v>
      </c>
      <c r="G183" s="27">
        <f t="shared" ref="G183:H185" si="65">G184</f>
        <v>10000</v>
      </c>
      <c r="H183" s="27">
        <f t="shared" si="65"/>
        <v>10000</v>
      </c>
    </row>
    <row r="184" spans="1:8" ht="47.25">
      <c r="A184" s="61" t="e">
        <f t="shared" si="59"/>
        <v>#REF!</v>
      </c>
      <c r="B184" s="54" t="s">
        <v>92</v>
      </c>
      <c r="C184" s="50">
        <v>9010080000</v>
      </c>
      <c r="D184" s="37"/>
      <c r="E184" s="37"/>
      <c r="F184" s="43">
        <f>F185</f>
        <v>10000</v>
      </c>
      <c r="G184" s="24">
        <f t="shared" si="65"/>
        <v>10000</v>
      </c>
      <c r="H184" s="24">
        <f t="shared" si="65"/>
        <v>10000</v>
      </c>
    </row>
    <row r="185" spans="1:8" ht="15.75">
      <c r="A185" s="61" t="e">
        <f t="shared" si="59"/>
        <v>#REF!</v>
      </c>
      <c r="B185" s="55" t="s">
        <v>93</v>
      </c>
      <c r="C185" s="50">
        <v>9010080000</v>
      </c>
      <c r="D185" s="37">
        <v>800</v>
      </c>
      <c r="E185" s="37"/>
      <c r="F185" s="43">
        <f>F186</f>
        <v>10000</v>
      </c>
      <c r="G185" s="24">
        <f t="shared" si="65"/>
        <v>10000</v>
      </c>
      <c r="H185" s="24">
        <f t="shared" si="65"/>
        <v>10000</v>
      </c>
    </row>
    <row r="186" spans="1:8" ht="15.75">
      <c r="A186" s="61" t="e">
        <f t="shared" si="59"/>
        <v>#REF!</v>
      </c>
      <c r="B186" s="56" t="s">
        <v>94</v>
      </c>
      <c r="C186" s="50">
        <v>9010080000</v>
      </c>
      <c r="D186" s="37">
        <v>870</v>
      </c>
      <c r="E186" s="37"/>
      <c r="F186" s="43">
        <v>10000</v>
      </c>
      <c r="G186" s="24">
        <v>10000</v>
      </c>
      <c r="H186" s="27">
        <v>10000</v>
      </c>
    </row>
    <row r="187" spans="1:8" ht="15.75">
      <c r="A187" s="61" t="e">
        <f t="shared" si="59"/>
        <v>#REF!</v>
      </c>
      <c r="B187" s="54" t="s">
        <v>5</v>
      </c>
      <c r="C187" s="50">
        <v>9010080000</v>
      </c>
      <c r="D187" s="37">
        <v>870</v>
      </c>
      <c r="E187" s="37" t="s">
        <v>31</v>
      </c>
      <c r="F187" s="43">
        <f t="shared" ref="F187:H188" si="66">F186</f>
        <v>10000</v>
      </c>
      <c r="G187" s="24">
        <f t="shared" si="66"/>
        <v>10000</v>
      </c>
      <c r="H187" s="24">
        <f t="shared" si="66"/>
        <v>10000</v>
      </c>
    </row>
    <row r="188" spans="1:8" ht="15.75">
      <c r="A188" s="61" t="e">
        <f t="shared" si="59"/>
        <v>#REF!</v>
      </c>
      <c r="B188" s="54" t="s">
        <v>9</v>
      </c>
      <c r="C188" s="50">
        <v>9010080000</v>
      </c>
      <c r="D188" s="37">
        <v>870</v>
      </c>
      <c r="E188" s="37" t="s">
        <v>35</v>
      </c>
      <c r="F188" s="43">
        <f t="shared" si="66"/>
        <v>10000</v>
      </c>
      <c r="G188" s="24">
        <f t="shared" si="66"/>
        <v>10000</v>
      </c>
      <c r="H188" s="24">
        <f t="shared" si="66"/>
        <v>10000</v>
      </c>
    </row>
    <row r="189" spans="1:8" ht="31.5">
      <c r="A189" s="61" t="e">
        <f t="shared" si="59"/>
        <v>#REF!</v>
      </c>
      <c r="B189" s="54" t="s">
        <v>85</v>
      </c>
      <c r="C189" s="37">
        <v>9090000000</v>
      </c>
      <c r="D189" s="37" t="s">
        <v>56</v>
      </c>
      <c r="E189" s="37"/>
      <c r="F189" s="43">
        <f>F190+F195+F200+F205+F210+F215</f>
        <v>283510</v>
      </c>
      <c r="G189" s="24">
        <f>G190+G195+G200+G205+G210+G215</f>
        <v>362738</v>
      </c>
      <c r="H189" s="24">
        <f t="shared" ref="H189" si="67">H190+H195+H200+H205+H210+H215</f>
        <v>362738</v>
      </c>
    </row>
    <row r="190" spans="1:8" ht="31.5">
      <c r="A190" s="61" t="e">
        <f t="shared" si="59"/>
        <v>#REF!</v>
      </c>
      <c r="B190" s="54" t="s">
        <v>85</v>
      </c>
      <c r="C190" s="50">
        <v>9090080000</v>
      </c>
      <c r="D190" s="37" t="s">
        <v>56</v>
      </c>
      <c r="E190" s="37"/>
      <c r="F190" s="43">
        <f>F191</f>
        <v>12000</v>
      </c>
      <c r="G190" s="24">
        <f t="shared" ref="G190:H191" si="68">G191</f>
        <v>12000</v>
      </c>
      <c r="H190" s="24">
        <f t="shared" si="68"/>
        <v>12000</v>
      </c>
    </row>
    <row r="191" spans="1:8" ht="15.75">
      <c r="A191" s="61" t="e">
        <f t="shared" si="59"/>
        <v>#REF!</v>
      </c>
      <c r="B191" s="55" t="s">
        <v>123</v>
      </c>
      <c r="C191" s="50">
        <v>9090080000</v>
      </c>
      <c r="D191" s="37" t="s">
        <v>124</v>
      </c>
      <c r="E191" s="37"/>
      <c r="F191" s="43">
        <f>F192</f>
        <v>12000</v>
      </c>
      <c r="G191" s="24">
        <f t="shared" si="68"/>
        <v>12000</v>
      </c>
      <c r="H191" s="24">
        <f t="shared" si="68"/>
        <v>12000</v>
      </c>
    </row>
    <row r="192" spans="1:8" ht="15.75">
      <c r="A192" s="61" t="e">
        <f t="shared" si="59"/>
        <v>#REF!</v>
      </c>
      <c r="B192" s="56" t="s">
        <v>125</v>
      </c>
      <c r="C192" s="50">
        <v>9090080000</v>
      </c>
      <c r="D192" s="37">
        <v>312</v>
      </c>
      <c r="E192" s="37"/>
      <c r="F192" s="43">
        <v>12000</v>
      </c>
      <c r="G192" s="24">
        <v>12000</v>
      </c>
      <c r="H192" s="27">
        <v>12000</v>
      </c>
    </row>
    <row r="193" spans="1:8" ht="15.75">
      <c r="A193" s="61" t="e">
        <f t="shared" si="59"/>
        <v>#REF!</v>
      </c>
      <c r="B193" s="55" t="s">
        <v>26</v>
      </c>
      <c r="C193" s="50">
        <v>9090080000</v>
      </c>
      <c r="D193" s="37">
        <v>312</v>
      </c>
      <c r="E193" s="37" t="s">
        <v>52</v>
      </c>
      <c r="F193" s="43">
        <f>F192</f>
        <v>12000</v>
      </c>
      <c r="G193" s="24">
        <f>G192</f>
        <v>12000</v>
      </c>
      <c r="H193" s="24">
        <f>H192</f>
        <v>12000</v>
      </c>
    </row>
    <row r="194" spans="1:8" ht="15.75">
      <c r="A194" s="61" t="e">
        <f t="shared" si="59"/>
        <v>#REF!</v>
      </c>
      <c r="B194" s="54" t="s">
        <v>27</v>
      </c>
      <c r="C194" s="50">
        <v>9090080000</v>
      </c>
      <c r="D194" s="37">
        <v>312</v>
      </c>
      <c r="E194" s="37" t="s">
        <v>53</v>
      </c>
      <c r="F194" s="43">
        <f>F193</f>
        <v>12000</v>
      </c>
      <c r="G194" s="24">
        <f t="shared" ref="G194:H194" si="69">G193</f>
        <v>12000</v>
      </c>
      <c r="H194" s="24">
        <f t="shared" si="69"/>
        <v>12000</v>
      </c>
    </row>
    <row r="195" spans="1:8" ht="252">
      <c r="A195" s="61" t="e">
        <f t="shared" si="59"/>
        <v>#REF!</v>
      </c>
      <c r="B195" s="58" t="s">
        <v>86</v>
      </c>
      <c r="C195" s="50" t="s">
        <v>146</v>
      </c>
      <c r="D195" s="37"/>
      <c r="E195" s="37"/>
      <c r="F195" s="43">
        <f>F196</f>
        <v>3110</v>
      </c>
      <c r="G195" s="24">
        <f t="shared" ref="G195:H196" si="70">G196</f>
        <v>3110</v>
      </c>
      <c r="H195" s="24">
        <f t="shared" si="70"/>
        <v>3110</v>
      </c>
    </row>
    <row r="196" spans="1:8" ht="15.75">
      <c r="A196" s="61" t="e">
        <f t="shared" si="59"/>
        <v>#REF!</v>
      </c>
      <c r="B196" s="55" t="s">
        <v>87</v>
      </c>
      <c r="C196" s="50" t="s">
        <v>146</v>
      </c>
      <c r="D196" s="37">
        <v>500</v>
      </c>
      <c r="E196" s="37"/>
      <c r="F196" s="43">
        <f>F197</f>
        <v>3110</v>
      </c>
      <c r="G196" s="24">
        <f t="shared" si="70"/>
        <v>3110</v>
      </c>
      <c r="H196" s="24">
        <f t="shared" si="70"/>
        <v>3110</v>
      </c>
    </row>
    <row r="197" spans="1:8" ht="15.75">
      <c r="A197" s="61" t="e">
        <f t="shared" si="59"/>
        <v>#REF!</v>
      </c>
      <c r="B197" s="55" t="s">
        <v>88</v>
      </c>
      <c r="C197" s="50" t="s">
        <v>146</v>
      </c>
      <c r="D197" s="37">
        <v>540</v>
      </c>
      <c r="E197" s="37"/>
      <c r="F197" s="43">
        <v>3110</v>
      </c>
      <c r="G197" s="24">
        <v>3110</v>
      </c>
      <c r="H197" s="27">
        <v>3110</v>
      </c>
    </row>
    <row r="198" spans="1:8" ht="15.75">
      <c r="A198" s="61" t="e">
        <f t="shared" si="59"/>
        <v>#REF!</v>
      </c>
      <c r="B198" s="54" t="s">
        <v>5</v>
      </c>
      <c r="C198" s="50" t="s">
        <v>146</v>
      </c>
      <c r="D198" s="37">
        <v>540</v>
      </c>
      <c r="E198" s="37" t="s">
        <v>31</v>
      </c>
      <c r="F198" s="43">
        <f>F199</f>
        <v>3110</v>
      </c>
      <c r="G198" s="24">
        <f t="shared" ref="G198:H198" si="71">G199</f>
        <v>3110</v>
      </c>
      <c r="H198" s="24">
        <f t="shared" si="71"/>
        <v>3110</v>
      </c>
    </row>
    <row r="199" spans="1:8" ht="63">
      <c r="A199" s="61" t="e">
        <f t="shared" si="59"/>
        <v>#REF!</v>
      </c>
      <c r="B199" s="54" t="s">
        <v>8</v>
      </c>
      <c r="C199" s="50" t="s">
        <v>146</v>
      </c>
      <c r="D199" s="37">
        <v>540</v>
      </c>
      <c r="E199" s="37" t="s">
        <v>34</v>
      </c>
      <c r="F199" s="43">
        <f>F195</f>
        <v>3110</v>
      </c>
      <c r="G199" s="24">
        <f t="shared" ref="G199:H199" si="72">G195</f>
        <v>3110</v>
      </c>
      <c r="H199" s="24">
        <f t="shared" si="72"/>
        <v>3110</v>
      </c>
    </row>
    <row r="200" spans="1:8" ht="63">
      <c r="A200" s="61" t="e">
        <f t="shared" si="59"/>
        <v>#REF!</v>
      </c>
      <c r="B200" s="54" t="s">
        <v>89</v>
      </c>
      <c r="C200" s="50" t="s">
        <v>147</v>
      </c>
      <c r="D200" s="37"/>
      <c r="E200" s="37"/>
      <c r="F200" s="43">
        <f>F201</f>
        <v>0</v>
      </c>
      <c r="G200" s="24">
        <f t="shared" ref="G200:H201" si="73">G201</f>
        <v>0</v>
      </c>
      <c r="H200" s="24">
        <f t="shared" si="73"/>
        <v>0</v>
      </c>
    </row>
    <row r="201" spans="1:8" ht="15.75">
      <c r="A201" s="61" t="e">
        <f t="shared" si="59"/>
        <v>#REF!</v>
      </c>
      <c r="B201" s="55" t="s">
        <v>87</v>
      </c>
      <c r="C201" s="50" t="s">
        <v>147</v>
      </c>
      <c r="D201" s="37">
        <v>500</v>
      </c>
      <c r="E201" s="37"/>
      <c r="F201" s="43">
        <f>F202</f>
        <v>0</v>
      </c>
      <c r="G201" s="24">
        <f t="shared" si="73"/>
        <v>0</v>
      </c>
      <c r="H201" s="24">
        <f t="shared" si="73"/>
        <v>0</v>
      </c>
    </row>
    <row r="202" spans="1:8" ht="15.75">
      <c r="A202" s="61" t="e">
        <f t="shared" si="59"/>
        <v>#REF!</v>
      </c>
      <c r="B202" s="55" t="s">
        <v>88</v>
      </c>
      <c r="C202" s="50" t="s">
        <v>147</v>
      </c>
      <c r="D202" s="37">
        <v>540</v>
      </c>
      <c r="E202" s="37"/>
      <c r="F202" s="43"/>
      <c r="G202" s="24"/>
      <c r="H202" s="27"/>
    </row>
    <row r="203" spans="1:8" ht="15.75">
      <c r="A203" s="61" t="e">
        <f t="shared" si="59"/>
        <v>#REF!</v>
      </c>
      <c r="B203" s="54" t="s">
        <v>5</v>
      </c>
      <c r="C203" s="50" t="s">
        <v>147</v>
      </c>
      <c r="D203" s="37">
        <v>540</v>
      </c>
      <c r="E203" s="37" t="s">
        <v>31</v>
      </c>
      <c r="F203" s="43">
        <f>F204</f>
        <v>0</v>
      </c>
      <c r="G203" s="24">
        <f t="shared" ref="G203:H203" si="74">G204</f>
        <v>0</v>
      </c>
      <c r="H203" s="24">
        <f t="shared" si="74"/>
        <v>0</v>
      </c>
    </row>
    <row r="204" spans="1:8" ht="63">
      <c r="A204" s="61" t="e">
        <f t="shared" si="59"/>
        <v>#REF!</v>
      </c>
      <c r="B204" s="54" t="s">
        <v>8</v>
      </c>
      <c r="C204" s="50" t="s">
        <v>147</v>
      </c>
      <c r="D204" s="37">
        <v>540</v>
      </c>
      <c r="E204" s="37" t="s">
        <v>34</v>
      </c>
      <c r="F204" s="43">
        <f>F200</f>
        <v>0</v>
      </c>
      <c r="G204" s="24">
        <f t="shared" ref="G204:H204" si="75">G200</f>
        <v>0</v>
      </c>
      <c r="H204" s="24">
        <f t="shared" si="75"/>
        <v>0</v>
      </c>
    </row>
    <row r="205" spans="1:8" ht="63">
      <c r="A205" s="61" t="e">
        <f t="shared" si="59"/>
        <v>#REF!</v>
      </c>
      <c r="B205" s="54" t="s">
        <v>119</v>
      </c>
      <c r="C205" s="50" t="s">
        <v>155</v>
      </c>
      <c r="D205" s="37" t="s">
        <v>56</v>
      </c>
      <c r="E205" s="37"/>
      <c r="F205" s="43">
        <f>F206</f>
        <v>0</v>
      </c>
      <c r="G205" s="24">
        <f t="shared" ref="G205:H206" si="76">G206</f>
        <v>62500</v>
      </c>
      <c r="H205" s="24">
        <f t="shared" si="76"/>
        <v>62500</v>
      </c>
    </row>
    <row r="206" spans="1:8" ht="78.75">
      <c r="A206" s="61" t="e">
        <f t="shared" si="59"/>
        <v>#REF!</v>
      </c>
      <c r="B206" s="55" t="s">
        <v>117</v>
      </c>
      <c r="C206" s="50" t="s">
        <v>155</v>
      </c>
      <c r="D206" s="37" t="s">
        <v>75</v>
      </c>
      <c r="E206" s="37"/>
      <c r="F206" s="43">
        <f>F207</f>
        <v>0</v>
      </c>
      <c r="G206" s="24">
        <f t="shared" si="76"/>
        <v>62500</v>
      </c>
      <c r="H206" s="24">
        <f t="shared" si="76"/>
        <v>62500</v>
      </c>
    </row>
    <row r="207" spans="1:8" ht="31.5">
      <c r="A207" s="61" t="e">
        <f t="shared" si="59"/>
        <v>#REF!</v>
      </c>
      <c r="B207" s="56" t="s">
        <v>120</v>
      </c>
      <c r="C207" s="50" t="s">
        <v>155</v>
      </c>
      <c r="D207" s="37">
        <v>111</v>
      </c>
      <c r="E207" s="37"/>
      <c r="F207" s="43">
        <v>0</v>
      </c>
      <c r="G207" s="24">
        <v>62500</v>
      </c>
      <c r="H207" s="27">
        <v>62500</v>
      </c>
    </row>
    <row r="208" spans="1:8" ht="15.75">
      <c r="A208" s="61" t="e">
        <f t="shared" si="59"/>
        <v>#REF!</v>
      </c>
      <c r="B208" s="55" t="s">
        <v>22</v>
      </c>
      <c r="C208" s="50" t="s">
        <v>155</v>
      </c>
      <c r="D208" s="37">
        <v>111</v>
      </c>
      <c r="E208" s="37" t="s">
        <v>48</v>
      </c>
      <c r="F208" s="43">
        <f>F209</f>
        <v>0</v>
      </c>
      <c r="G208" s="24">
        <f t="shared" ref="G208:H208" si="77">G209</f>
        <v>62500</v>
      </c>
      <c r="H208" s="24">
        <f t="shared" si="77"/>
        <v>62500</v>
      </c>
    </row>
    <row r="209" spans="1:8" ht="15.75">
      <c r="A209" s="61" t="e">
        <f t="shared" si="59"/>
        <v>#REF!</v>
      </c>
      <c r="B209" s="54" t="s">
        <v>23</v>
      </c>
      <c r="C209" s="50" t="s">
        <v>155</v>
      </c>
      <c r="D209" s="37">
        <v>111</v>
      </c>
      <c r="E209" s="37" t="s">
        <v>49</v>
      </c>
      <c r="F209" s="43">
        <f>F205</f>
        <v>0</v>
      </c>
      <c r="G209" s="24">
        <f t="shared" ref="G209:H209" si="78">G205</f>
        <v>62500</v>
      </c>
      <c r="H209" s="24">
        <f t="shared" si="78"/>
        <v>62500</v>
      </c>
    </row>
    <row r="210" spans="1:8" ht="78.75">
      <c r="A210" s="61" t="e">
        <f t="shared" si="59"/>
        <v>#REF!</v>
      </c>
      <c r="B210" s="54" t="s">
        <v>91</v>
      </c>
      <c r="C210" s="50" t="s">
        <v>148</v>
      </c>
      <c r="D210" s="37"/>
      <c r="E210" s="37"/>
      <c r="F210" s="43">
        <f>F211</f>
        <v>268400</v>
      </c>
      <c r="G210" s="24">
        <f t="shared" ref="G210:H213" si="79">G211</f>
        <v>268428</v>
      </c>
      <c r="H210" s="24">
        <f t="shared" si="79"/>
        <v>268428</v>
      </c>
    </row>
    <row r="211" spans="1:8" ht="15.75">
      <c r="A211" s="61" t="e">
        <f t="shared" si="59"/>
        <v>#REF!</v>
      </c>
      <c r="B211" s="55" t="s">
        <v>87</v>
      </c>
      <c r="C211" s="50" t="s">
        <v>148</v>
      </c>
      <c r="D211" s="37">
        <v>500</v>
      </c>
      <c r="E211" s="37"/>
      <c r="F211" s="43">
        <f>F212</f>
        <v>268400</v>
      </c>
      <c r="G211" s="24">
        <f t="shared" si="79"/>
        <v>268428</v>
      </c>
      <c r="H211" s="24">
        <f t="shared" si="79"/>
        <v>268428</v>
      </c>
    </row>
    <row r="212" spans="1:8" ht="15.75">
      <c r="A212" s="61" t="e">
        <f t="shared" si="59"/>
        <v>#REF!</v>
      </c>
      <c r="B212" s="55" t="s">
        <v>88</v>
      </c>
      <c r="C212" s="50" t="s">
        <v>148</v>
      </c>
      <c r="D212" s="37">
        <v>540</v>
      </c>
      <c r="E212" s="37"/>
      <c r="F212" s="43">
        <f>F213</f>
        <v>268400</v>
      </c>
      <c r="G212" s="24">
        <f t="shared" si="79"/>
        <v>268428</v>
      </c>
      <c r="H212" s="24">
        <f t="shared" si="79"/>
        <v>268428</v>
      </c>
    </row>
    <row r="213" spans="1:8" ht="15.75">
      <c r="A213" s="61" t="e">
        <f t="shared" si="59"/>
        <v>#REF!</v>
      </c>
      <c r="B213" s="54" t="s">
        <v>5</v>
      </c>
      <c r="C213" s="50" t="s">
        <v>148</v>
      </c>
      <c r="D213" s="37">
        <v>540</v>
      </c>
      <c r="E213" s="37" t="s">
        <v>31</v>
      </c>
      <c r="F213" s="43">
        <f>F214</f>
        <v>268400</v>
      </c>
      <c r="G213" s="24">
        <f t="shared" si="79"/>
        <v>268428</v>
      </c>
      <c r="H213" s="24">
        <f t="shared" si="79"/>
        <v>268428</v>
      </c>
    </row>
    <row r="214" spans="1:8" ht="47.25">
      <c r="A214" s="61" t="e">
        <f t="shared" si="59"/>
        <v>#REF!</v>
      </c>
      <c r="B214" s="54" t="s">
        <v>90</v>
      </c>
      <c r="C214" s="50" t="s">
        <v>148</v>
      </c>
      <c r="D214" s="37">
        <v>540</v>
      </c>
      <c r="E214" s="40" t="s">
        <v>34</v>
      </c>
      <c r="F214" s="43">
        <v>268400</v>
      </c>
      <c r="G214" s="24">
        <v>268428</v>
      </c>
      <c r="H214" s="24">
        <v>268428</v>
      </c>
    </row>
    <row r="215" spans="1:8" ht="63">
      <c r="A215" s="61" t="e">
        <f t="shared" si="59"/>
        <v>#REF!</v>
      </c>
      <c r="B215" s="54" t="s">
        <v>109</v>
      </c>
      <c r="C215" s="50" t="s">
        <v>154</v>
      </c>
      <c r="D215" s="37"/>
      <c r="E215" s="37"/>
      <c r="F215" s="43">
        <f>F216</f>
        <v>0</v>
      </c>
      <c r="G215" s="24">
        <f t="shared" ref="G215:H216" si="80">G216</f>
        <v>16700</v>
      </c>
      <c r="H215" s="24">
        <f t="shared" si="80"/>
        <v>16700</v>
      </c>
    </row>
    <row r="216" spans="1:8" ht="15.75">
      <c r="A216" s="61" t="e">
        <f t="shared" si="59"/>
        <v>#REF!</v>
      </c>
      <c r="B216" s="55" t="s">
        <v>93</v>
      </c>
      <c r="C216" s="50" t="s">
        <v>154</v>
      </c>
      <c r="D216" s="37">
        <v>200</v>
      </c>
      <c r="E216" s="37"/>
      <c r="F216" s="43">
        <f>F217</f>
        <v>0</v>
      </c>
      <c r="G216" s="24">
        <f t="shared" si="80"/>
        <v>16700</v>
      </c>
      <c r="H216" s="24">
        <f t="shared" si="80"/>
        <v>16700</v>
      </c>
    </row>
    <row r="217" spans="1:8" ht="47.25">
      <c r="A217" s="61" t="e">
        <f t="shared" si="59"/>
        <v>#REF!</v>
      </c>
      <c r="B217" s="56" t="s">
        <v>110</v>
      </c>
      <c r="C217" s="50" t="s">
        <v>154</v>
      </c>
      <c r="D217" s="37">
        <v>240</v>
      </c>
      <c r="E217" s="37"/>
      <c r="F217" s="43"/>
      <c r="G217" s="24">
        <v>16700</v>
      </c>
      <c r="H217" s="27">
        <v>16700</v>
      </c>
    </row>
    <row r="218" spans="1:8" ht="15.75">
      <c r="A218" s="61" t="e">
        <f t="shared" si="59"/>
        <v>#REF!</v>
      </c>
      <c r="B218" s="54" t="s">
        <v>18</v>
      </c>
      <c r="C218" s="50" t="s">
        <v>154</v>
      </c>
      <c r="D218" s="37">
        <v>244</v>
      </c>
      <c r="E218" s="37" t="s">
        <v>44</v>
      </c>
      <c r="F218" s="43">
        <f>F219</f>
        <v>0</v>
      </c>
      <c r="G218" s="24">
        <f t="shared" ref="G218:H218" si="81">G219</f>
        <v>16700</v>
      </c>
      <c r="H218" s="24">
        <f t="shared" si="81"/>
        <v>16700</v>
      </c>
    </row>
    <row r="219" spans="1:8" ht="15.75">
      <c r="A219" s="61" t="e">
        <f t="shared" si="59"/>
        <v>#REF!</v>
      </c>
      <c r="B219" s="54" t="s">
        <v>20</v>
      </c>
      <c r="C219" s="50" t="s">
        <v>154</v>
      </c>
      <c r="D219" s="37">
        <v>244</v>
      </c>
      <c r="E219" s="37" t="s">
        <v>46</v>
      </c>
      <c r="F219" s="43">
        <f>F216</f>
        <v>0</v>
      </c>
      <c r="G219" s="24">
        <f t="shared" ref="G219:H219" si="82">G216</f>
        <v>16700</v>
      </c>
      <c r="H219" s="24">
        <f t="shared" si="82"/>
        <v>16700</v>
      </c>
    </row>
    <row r="220" spans="1:8" ht="15.75">
      <c r="A220" s="61" t="e">
        <f t="shared" si="59"/>
        <v>#REF!</v>
      </c>
      <c r="B220" s="56" t="s">
        <v>127</v>
      </c>
      <c r="C220" s="37"/>
      <c r="D220" s="37"/>
      <c r="E220" s="37"/>
      <c r="F220" s="43">
        <v>0</v>
      </c>
      <c r="G220" s="12">
        <v>81432</v>
      </c>
      <c r="H220" s="12">
        <v>163423.5</v>
      </c>
    </row>
    <row r="221" spans="1:8" ht="15.75">
      <c r="A221" s="61" t="e">
        <f t="shared" si="59"/>
        <v>#REF!</v>
      </c>
      <c r="B221" s="148" t="s">
        <v>128</v>
      </c>
      <c r="C221" s="116" t="s">
        <v>56</v>
      </c>
      <c r="D221" s="116" t="s">
        <v>56</v>
      </c>
      <c r="E221" s="116" t="s">
        <v>56</v>
      </c>
      <c r="F221" s="145">
        <f>F182+F110+F14</f>
        <v>6096824.4799999995</v>
      </c>
      <c r="G221" s="145">
        <f t="shared" ref="G221:H221" si="83">G182+G110+G14</f>
        <v>3317386.8499999996</v>
      </c>
      <c r="H221" s="145">
        <f t="shared" si="83"/>
        <v>3204737.38</v>
      </c>
    </row>
    <row r="222" spans="1:8" ht="31.5">
      <c r="A222" s="61" t="e">
        <f t="shared" si="59"/>
        <v>#REF!</v>
      </c>
      <c r="B222" s="79" t="s">
        <v>69</v>
      </c>
      <c r="C222" s="116" t="s">
        <v>56</v>
      </c>
      <c r="D222" s="116" t="s">
        <v>56</v>
      </c>
      <c r="E222" s="116" t="s">
        <v>56</v>
      </c>
      <c r="F222" s="145">
        <f>F221</f>
        <v>6096824.4799999995</v>
      </c>
      <c r="G222" s="145">
        <f t="shared" ref="G222:H222" si="84">G221</f>
        <v>3317386.8499999996</v>
      </c>
      <c r="H222" s="145">
        <f t="shared" si="84"/>
        <v>3204737.38</v>
      </c>
    </row>
  </sheetData>
  <mergeCells count="8">
    <mergeCell ref="C7:H7"/>
    <mergeCell ref="B9:H9"/>
    <mergeCell ref="B10:H10"/>
    <mergeCell ref="F1:H1"/>
    <mergeCell ref="C2:H2"/>
    <mergeCell ref="C3:H3"/>
    <mergeCell ref="F5:H5"/>
    <mergeCell ref="C6:H6"/>
  </mergeCells>
  <pageMargins left="0.7" right="0.7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пр№5 функционал</vt:lpstr>
      <vt:lpstr>пр№6 ведомст</vt:lpstr>
      <vt:lpstr>пр№7 прогр.</vt:lpstr>
      <vt:lpstr>'пр№5 функционал'!Print_Titles</vt:lpstr>
      <vt:lpstr>'пр№5 функционал'!Заголовки_для_печати</vt:lpstr>
      <vt:lpstr>'пр№6 ведомст'!Область_печати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Великовская Татьяна Владимировна</dc:creator>
  <cp:lastModifiedBy>Admin</cp:lastModifiedBy>
  <cp:lastPrinted>2016-12-23T06:35:56Z</cp:lastPrinted>
  <dcterms:created xsi:type="dcterms:W3CDTF">2012-04-27T13:41:15Z</dcterms:created>
  <dcterms:modified xsi:type="dcterms:W3CDTF">2016-12-23T06:36:33Z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33507</vt:lpwstr>
  </property>
</Properties>
</file>