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40" activeTab="0"/>
  </bookViews>
  <sheets>
    <sheet name="прил№1" sheetId="1" r:id="rId1"/>
    <sheet name="прил№2" sheetId="2" r:id="rId2"/>
    <sheet name="пр№3" sheetId="3" r:id="rId3"/>
    <sheet name="пр№4" sheetId="4" r:id="rId4"/>
    <sheet name="пр№5" sheetId="5" r:id="rId5"/>
  </sheets>
  <externalReferences>
    <externalReference r:id="rId8"/>
  </externalReferences>
  <definedNames>
    <definedName name="OLE_LINK1" localSheetId="1">'прил№2'!#REF!</definedName>
    <definedName name="_xlnm.Print_Titles" localSheetId="0">'прил№1'!$12:$14</definedName>
    <definedName name="_xlnm.Print_Area" localSheetId="3">'пр№4'!$A$1:$I$166</definedName>
    <definedName name="_xlnm.Print_Area" localSheetId="0">'прил№1'!$A$1:$F$25</definedName>
    <definedName name="_xlnm.Print_Area" localSheetId="1">'прил№2'!$A$1:$M$72</definedName>
  </definedNames>
  <calcPr fullCalcOnLoad="1" refMode="R1C1"/>
</workbook>
</file>

<file path=xl/sharedStrings.xml><?xml version="1.0" encoding="utf-8"?>
<sst xmlns="http://schemas.openxmlformats.org/spreadsheetml/2006/main" count="1654" uniqueCount="342">
  <si>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</si>
  <si>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</si>
  <si>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</si>
  <si>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</si>
  <si>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</si>
  <si>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</si>
  <si>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</si>
  <si>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</si>
  <si>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</si>
  <si>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</si>
  <si>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</si>
  <si>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</si>
  <si>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</si>
  <si>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</si>
  <si>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</si>
  <si>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</si>
  <si>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Государственные ценные бумаги, номинальная стоимость которых указана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</si>
  <si>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</si>
  <si>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</si>
  <si>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Приложение № 1 к Решению</t>
  </si>
  <si>
    <t>Белякинского сельского Совета</t>
  </si>
  <si>
    <t>903 01 05 00 00 00 0000 000</t>
  </si>
  <si>
    <t>903 01 05 00 00 00 0000 500</t>
  </si>
  <si>
    <t>903 01 05 02 00 00 0000 500</t>
  </si>
  <si>
    <t>903 01 05 02 01 00 0000 510</t>
  </si>
  <si>
    <t>903 01 05 02 01 10 0000 510</t>
  </si>
  <si>
    <t>903 01 00 00 00 00 0000 000</t>
  </si>
  <si>
    <t>903 01 05 00 00 00 0000 600</t>
  </si>
  <si>
    <t>903 01 05 02 00 00 0000 600</t>
  </si>
  <si>
    <t>903 01 05 02 01 00 0000 610</t>
  </si>
  <si>
    <t>903 01 05 02 01 10 0000 610</t>
  </si>
  <si>
    <t>6</t>
  </si>
  <si>
    <t>7</t>
  </si>
  <si>
    <t>8</t>
  </si>
  <si>
    <t>9</t>
  </si>
  <si>
    <t>10</t>
  </si>
  <si>
    <t>Код классификации доходов бюджета</t>
  </si>
  <si>
    <t>903</t>
  </si>
  <si>
    <t>11</t>
  </si>
  <si>
    <t>15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</si>
  <si>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</si>
  <si>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</si>
  <si>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</si>
  <si>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</si>
  <si>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</si>
  <si>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</si>
  <si>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</si>
  <si>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</si>
  <si>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</si>
  <si>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</si>
  <si>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</si>
  <si>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</si>
  <si>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</si>
  <si>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</si>
  <si>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</si>
  <si>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</si>
  <si>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</si>
  <si>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010</t>
  </si>
  <si>
    <t>100</t>
  </si>
  <si>
    <t>240</t>
  </si>
  <si>
    <t>06</t>
  </si>
  <si>
    <t>НАЛОГИ НА ИМУЩЕСТВО</t>
  </si>
  <si>
    <t>НАЛОГ НА ИМУЩЕСТВО ФИЗИЧЕСКИХ ЛИЦ</t>
  </si>
  <si>
    <t>030</t>
  </si>
  <si>
    <t>ДОХОДЫ ОТ ИСПОЛЬЗОВАНИЯ ИМУЩЕСТВА, НАХОДЯЩЕГОСЯ В ГОСУДАРСТВЕННОЙ И МУНИЦИПАЛЬНОЙ СОБСТВЕННОСТИ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</si>
  <si>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</si>
  <si>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</si>
  <si>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</si>
  <si>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</si>
  <si>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Иные межбюджетные трансферты</t>
  </si>
  <si>
    <t>999</t>
  </si>
  <si>
    <t>7514</t>
  </si>
  <si>
    <t>Всего</t>
  </si>
  <si>
    <t>(рублей)</t>
  </si>
  <si>
    <t>30</t>
  </si>
  <si>
    <t>35</t>
  </si>
  <si>
    <t>118</t>
  </si>
  <si>
    <t>40</t>
  </si>
  <si>
    <t>49</t>
  </si>
  <si>
    <t>043</t>
  </si>
  <si>
    <t>Приложение № 4 к  Решению</t>
  </si>
  <si>
    <t>08</t>
  </si>
  <si>
    <t>04</t>
  </si>
  <si>
    <t>020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</si>
  <si>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</si>
  <si>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</si>
  <si>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</t>
  </si>
  <si>
    <t>Земельный налог с организаций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</si>
  <si>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</si>
  <si>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</si>
  <si>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</si>
  <si>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</si>
  <si>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</si>
  <si>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</si>
  <si>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</si>
  <si>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</si>
  <si>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</si>
  <si>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</si>
  <si>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024</t>
  </si>
  <si>
    <t>Белякинского сельского совета депутатов</t>
  </si>
  <si>
    <t>( рублей)</t>
  </si>
  <si>
    <t>№ п/п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</si>
  <si>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</si>
  <si>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</si>
  <si>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</si>
  <si>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</si>
  <si>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</si>
  <si>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</si>
  <si>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</si>
  <si>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</si>
  <si>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</si>
  <si>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</si>
  <si>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</si>
  <si>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</si>
  <si>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</si>
  <si>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</si>
  <si>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</si>
  <si>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</si>
  <si>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</si>
  <si>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</si>
  <si>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</si>
  <si>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</si>
  <si>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</si>
  <si>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</si>
  <si>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</si>
  <si>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</si>
  <si>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</si>
  <si>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</si>
  <si>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</si>
  <si>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</si>
  <si>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</si>
  <si>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</si>
  <si>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</si>
  <si>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</si>
  <si>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</si>
  <si>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</si>
  <si>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</si>
  <si>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</si>
  <si>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</si>
  <si>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</si>
  <si>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</si>
  <si>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</si>
  <si>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</si>
  <si>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</si>
  <si>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</si>
  <si>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</si>
  <si>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</si>
  <si>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</si>
  <si>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</si>
  <si>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</si>
  <si>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</si>
  <si>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</si>
  <si>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ВСЕГО</t>
  </si>
  <si>
    <t/>
  </si>
  <si>
    <t>Ведомственная структура расходов бюджета Белякинского сельсовета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</si>
  <si>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</si>
  <si>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</si>
  <si>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</si>
  <si>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</si>
  <si>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АДМИНИСТРАЦИЯ БЕЛЯКИНСКОГО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</si>
  <si>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</si>
  <si>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</si>
  <si>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8010060000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</si>
  <si>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</si>
  <si>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
  </t>
  </si>
  <si>
    <t>Непрограммные расходы на обеспечение деятельности органов местного самоуправления</t>
  </si>
  <si>
    <t>8000000000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</si>
  <si>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</si>
  <si>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8030000000</t>
  </si>
  <si>
    <t>8030060000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</si>
  <si>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</si>
  <si>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</si>
  <si>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Обеспечение деятельности местных администраций в рамках непрограммных расходов органов местного самоуправления</t>
  </si>
  <si>
    <t>8020000000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</si>
  <si>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</si>
  <si>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8020060000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</si>
  <si>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</si>
  <si>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</si>
  <si>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</si>
  <si>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</si>
  <si>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</si>
  <si>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850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</si>
  <si>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</si>
  <si>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8020061000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</si>
  <si>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</si>
  <si>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8020067000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</si>
  <si>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</si>
  <si>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802006Б000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</si>
  <si>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</si>
  <si>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802006Г000</t>
  </si>
  <si>
    <t>200</t>
  </si>
  <si>
    <t>Другие непрограммные расходы органов местного самоуправления</t>
  </si>
  <si>
    <t>9000000000</t>
  </si>
  <si>
    <t>Отдельные мероприятия в рамках непрограммных расходов органов местного самоуправления</t>
  </si>
  <si>
    <t>9090000000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</si>
  <si>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</t>
  </si>
  <si>
    <t>90900Ч0010</t>
  </si>
  <si>
    <t xml:space="preserve">Межбюджетные трансферты
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</si>
  <si>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</si>
  <si>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90900Ч0060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</si>
  <si>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</si>
  <si>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</si>
  <si>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Резервные фонды местных администраций в рамках непрограммных расходов органов местного самоуправления</t>
  </si>
  <si>
    <t>Резервные средства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</si>
  <si>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</si>
  <si>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8020075140</t>
  </si>
  <si>
    <t>Муниципальная программа "Белякинский комфорт"</t>
  </si>
  <si>
    <t>Закупка товаров, работ и услуг для государственных (муниципальных) нужд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</si>
  <si>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</si>
  <si>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8060051180</t>
  </si>
  <si>
    <t>8020051180</t>
  </si>
  <si>
    <t>Подпрограмма "Жилищное хозяйство муниципального образования Белякинский сельсовет"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</si>
  <si>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</si>
  <si>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90900Ш0000</t>
  </si>
  <si>
    <t>Подпрограмма "Благоустройство территории муниципального образования Белякинский сельсовет"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</si>
  <si>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</si>
  <si>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233008Э040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</si>
  <si>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</si>
  <si>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</si>
  <si>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</si>
  <si>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</si>
  <si>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</si>
  <si>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2340080020</t>
  </si>
  <si>
    <t>Расходы на выплаты персоналу казенных учреждений</t>
  </si>
  <si>
    <t>Условно-утверждаемые расходы</t>
  </si>
  <si>
    <t>Отдельные мероприятия в рамках подпрограммы "Жилищное хозяйство муниципального образования Белякинский сельсовет" муниципальной программы "Белякинский комфорт"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</si>
  <si>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</si>
  <si>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</si>
  <si>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</t>
  </si>
  <si>
    <t>Приложение № 3 к  Решению</t>
  </si>
  <si>
    <t>4000</t>
  </si>
  <si>
    <t>Приложение № 5 к Решению</t>
  </si>
  <si>
    <t>Субвенции местным бюджетам на выполнение передаваемых полномочий субъектов Российской Федерации</t>
  </si>
  <si>
    <t>Субвенциии бюджетам сельских поселений на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</si>
  <si>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Субвенциии бюджетам сельских поселений на выполнение передаваемых полномочий субъектов Российской Федерации</t>
  </si>
  <si>
    <t xml:space="preserve">код группы подвида </t>
  </si>
  <si>
    <t>код аналитической группы подвида</t>
  </si>
  <si>
    <t>2330000000</t>
  </si>
  <si>
    <t>Подпрограмма "Благоустройство  территории муниципального образования Белякинский сельсовет"</t>
  </si>
  <si>
    <t>Мероприятия по содержанию автомобильных дорог в рамках подпрограммы "Благоустройство территории МО Белякинский сельсовет" муниципальной программы "Белякинский комфорт"</t>
  </si>
  <si>
    <t>Земельный налог с физических лиц</t>
  </si>
  <si>
    <t>Подпрограмма "Благоустройство территории  муниципального образования Белякинский сельсовет"</t>
  </si>
  <si>
    <t>Подпрограмма "Развитие культуры и спорта на территории МО Белякински сельсовет"</t>
  </si>
  <si>
    <t>Мероприятия в области физической культуры в рамках подпрограммы "Развитие культуры и спорта на территории МО Белякинский сельсовет" муниципальной программы "Белякинский комфорт"</t>
  </si>
  <si>
    <t>Мероприятия в области культуры в рамках подпрограммы "Развитие культуры и спорта на территории МО Белякинский сельсовет" муниципальной программы "Белякинский комфорт"</t>
  </si>
  <si>
    <t>Подпрограмма "Развитие культуры и спорта  на территории МО Белякинский сельсовет"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</si>
  <si>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</si>
  <si>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</si>
  <si>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</si>
  <si>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</si>
  <si>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Подпрограмма "Жилищное хозяйство муниципального образования Белякинский сельсовет" </t>
  </si>
  <si>
    <t>Мероприятия по уличному освещению в рамках подпрограммы "Благоустройство территории МО Белякинский сельсовет" муниципальной программы "Белякинский комфорт"</t>
  </si>
  <si>
    <t xml:space="preserve">Отдельные мероприятия в рамках непрограммных расходов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</si>
  <si>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(по прочим поступлениям)</t>
  </si>
  <si>
    <t>802006М000</t>
  </si>
  <si>
    <t>Оплата услуг регионального оператора по обращению с ТКО (твердые коммунальные отходы) в рамках непрограммных расходов органов местного самоуправления</t>
  </si>
  <si>
    <t>2024 год</t>
  </si>
  <si>
    <t>Подпрограмма "Участие в предупреждении  чрезвычайных ситуаций и обеспечение первичных мер пожарной безопасности в МО Белякинский сельсовет»</t>
  </si>
  <si>
    <t>Отдельные мероприятия в рамках подпрограммы "Участие в предупреждении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</si>
  <si>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</si>
  <si>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</si>
  <si>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</si>
  <si>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</si>
  <si>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</si>
  <si>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</si>
  <si>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</si>
  <si>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</si>
  <si>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</si>
  <si>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</si>
  <si>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</si>
  <si>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</si>
  <si>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</si>
  <si>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</si>
  <si>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Приложение № 2 к  Решению</t>
  </si>
  <si>
    <t>23300Ч0030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</si>
  <si>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</si>
  <si>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9930</t>
  </si>
  <si>
    <t>Расходы на содержание автомобильных дорог
общего пользования местного значения в рамках подпрограммы "Благоустройство территории МО Белякинский сельсовет" муниципальной программы "Белякинский комфорт"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</si>
  <si>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</si>
  <si>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</si>
  <si>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</si>
  <si>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</si>
  <si>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</si>
  <si>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</si>
  <si>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</si>
  <si>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</si>
  <si>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16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</si>
  <si>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</si>
  <si>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</si>
  <si>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бюджета субъекта Российской Федерации</t>
  </si>
  <si>
    <t>Источники внутреннего финансирования дефицита бюджета Белякинского сельсовета на 2024 год                              и плановый период 2025-2026 годов</t>
  </si>
  <si>
    <t>2026 год</t>
  </si>
  <si>
    <t>Доходы бюджета Белякинского сельсовета на 2024 год и плановый период 2025-2026 годов</t>
  </si>
  <si>
    <t xml:space="preserve">        Распределение бюджетных ассигнований  по разделам и подразделам бюджетной классификации расходов бюджетов Российской Федерации на 2024 год и плановый период 2025-2026 годов</t>
  </si>
  <si>
    <t>на 2024 год и плановый период 2025 - 2026 года</t>
  </si>
  <si>
    <t xml:space="preserve">Распределение бюджетных ассигнований по целевым статьям (муниципальным программам Белякинского сельсовета и непрограммным направлениям деятельности), группам и подгруппам видов расходов, разделам,  подразделам классификации расходов бюджета Белякинского сельсовета на 2024 год и плановый период  2025 - 2026 годов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</si>
  <si>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</si>
  <si>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</si>
  <si>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13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</si>
  <si>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</si>
  <si>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</si>
  <si>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</si>
  <si>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</si>
  <si>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</si>
  <si>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</si>
  <si>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сельских поселений</t>
  </si>
  <si>
    <t>Подпрограмма "Участие в предупреждении чрезвычайных ситуаций   и обеспечение первичных мер пожарной безопасности в МО Белякинский сельсовет»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</si>
  <si>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u val="single"/>
        <sz val="12"/>
        <color indexed="18"/>
        <rFont val="Times New Roman"/>
        <family val="1"/>
      </rPr>
      <t>статьями 227</t>
    </r>
    <r>
      <rPr>
        <sz val="12"/>
        <color indexed="8"/>
        <rFont val="Times New Roman"/>
        <family val="1"/>
      </rPr>
      <t>, </t>
    </r>
    <r>
      <rPr>
        <u val="single"/>
        <sz val="12"/>
        <color indexed="18"/>
        <rFont val="Times New Roman"/>
        <family val="1"/>
      </rPr>
      <t>227.1</t>
    </r>
    <r>
      <rPr>
        <sz val="12"/>
        <color indexed="8"/>
        <rFont val="Times New Roman"/>
        <family val="1"/>
      </rPr>
      <t> и </t>
    </r>
    <r>
      <rPr>
        <u val="single"/>
        <sz val="12"/>
        <color indexed="18"/>
        <rFont val="Times New Roman"/>
        <family val="1"/>
      </rPr>
      <t>228</t>
    </r>
    <r>
      <rPr>
        <sz val="12"/>
        <color indexed="8"/>
        <rFont val="Times New Roman"/>
        <family val="1"/>
      </rPr>
      <t> Налогового кодекса Российской Федерации, а также доходов от долевого участия в организации, полученных в виде дивидендов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</si>
  <si>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</si>
  <si>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</si>
  <si>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</si>
  <si>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</si>
  <si>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2300000000</t>
  </si>
  <si>
    <t>Защита населения и территории от чрезвычайных ситуаций природного и техногенного характера, пожарная безопасность</t>
  </si>
  <si>
    <t>от  " 25  " декабря 2023 г. № 1-13</t>
  </si>
  <si>
    <t xml:space="preserve">от  " 25  " декабря 2023 г. № 1-13  </t>
  </si>
  <si>
    <t>от  " 25  " декабря 2023 г. №  1-13</t>
  </si>
  <si>
    <t>от  " 25   " декабря 2023 г. №  1-13</t>
  </si>
  <si>
    <t>8010027242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</si>
  <si>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</si>
  <si>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8020027242</t>
  </si>
  <si>
    <t>программа</t>
  </si>
  <si>
    <t>Подпрограмма 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сельсовет»</t>
  </si>
  <si>
    <t>Мероприятия в области создания условий для противодействия терроризму, охране жизни и здоровью граждан в рамках подпрограммы " Участие в предупреждении и ликвидации последствий чрезвычайных ситуаций в границах поселения и обеспечение первичных мер пожарной безопасности в МО Белякинский сельсовет" муниципальной программы Белякинского сельсовета "Белякинский комфорт"</t>
  </si>
  <si>
    <t>2320080010</t>
  </si>
  <si>
    <t>Софинансирование расходов на обеспечение первичных мер пожарной безопасности сельских поселений в рамках подпрограммы"Участие в предупреждении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</si>
  <si>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23200S4120</t>
  </si>
  <si>
    <t>Обеспечение первичных мер пожарной безопасности в рамках подпрограммы "Участие в предупреждении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</si>
  <si>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Мероприятия по содержанию мест захоронения в рамках подпрограммы "Благоустройство МО Белякинский сельсовет" муниципальной программы "Белякинский комфорт"</t>
  </si>
  <si>
    <t>Софинансирование расходов на обеспечение первичных мер пожарной безопасности сельских поселений в рамках подпрограммы"Участие в предупреждении чрезвычайных ситуаций и обеспечение первичных мер пожарной безопасности в МО Белякинский сельсовет" муниципальной программы "Белякинский комфорт"</t>
  </si>
  <si>
    <t>23200S4121</t>
  </si>
  <si>
    <t>Обеспечение пожарной безопасности</t>
  </si>
  <si>
    <t>Обеспечение первичных мер пожарной безопасности в рамках подпрограммы "Участие в предупреждении  чрезвычайных ситуаций и обеспечение первичных мер пожарной безопасности в МО Белякинский сельсовет" муниципальной программы "Белякинский комфорт"</t>
  </si>
  <si>
    <t>Мероприятия в области создания условий для противодействия терроризму, охране жизни и здоровью граждан в рамках подпрограммы " Участие в предупреждении чрезвычайных ситуаций и обеспечение первичных мер пожарной безопасности в МО Белякинский сельсовет" муниципальной программы Белякинского сельсовета "Белякинский комфорт"</t>
  </si>
  <si>
    <t>Прочие дотации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</si>
  <si>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19</t>
  </si>
  <si>
    <t>2724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</si>
  <si>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</si>
  <si>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</si>
  <si>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от  " 21  " февраля 2024 г. №  2-18</t>
  </si>
  <si>
    <t>от  " 21  " февраля 2024 г. №   2-18</t>
  </si>
  <si>
    <t>от  " 21   " февраля 2024 г. №  2-18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</si>
</sst>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0.0"/>
    <numFmt numFmtId="184" formatCode="?"/>
    <numFmt numFmtId="185" formatCode="#,##0.00_ ;\-#,##0.00\ "/>
    <numFmt numFmtId="186" formatCode="#,##0.00\ _₽"/>
    <numFmt numFmtId="187" formatCode="0.000"/>
    <numFmt numFmtId="188" formatCode="_-* #,##0.000_р_._-;\-* #,##0.000_р_._-;_-* &quot;-&quot;??_р_.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u val="single"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1A1A1A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53" applyFont="1" applyFill="1" applyAlignment="1" quotePrefix="1">
      <alignment wrapText="1"/>
      <protection/>
    </xf>
    <xf numFmtId="17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172" fontId="2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left"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wrapTex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63" fillId="33" borderId="10" xfId="0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55" applyFont="1" applyFill="1" applyAlignment="1">
      <alignment horizontal="right"/>
      <protection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0" fontId="64" fillId="0" borderId="14" xfId="0" applyNumberFormat="1" applyFont="1" applyBorder="1" applyAlignment="1" quotePrefix="1">
      <alignment horizontal="left" vertical="top" wrapText="1"/>
    </xf>
    <xf numFmtId="0" fontId="64" fillId="0" borderId="15" xfId="0" applyNumberFormat="1" applyFont="1" applyBorder="1" applyAlignment="1" quotePrefix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64" fillId="0" borderId="14" xfId="0" applyNumberFormat="1" applyFont="1" applyBorder="1" applyAlignment="1">
      <alignment horizontal="left" vertical="top" wrapText="1"/>
    </xf>
    <xf numFmtId="0" fontId="65" fillId="0" borderId="16" xfId="0" applyNumberFormat="1" applyFont="1" applyBorder="1" applyAlignment="1" quotePrefix="1">
      <alignment vertical="top" wrapText="1"/>
    </xf>
    <xf numFmtId="0" fontId="65" fillId="0" borderId="15" xfId="0" applyNumberFormat="1" applyFont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6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 quotePrefix="1">
      <alignment horizontal="center" vertical="top" wrapText="1"/>
    </xf>
    <xf numFmtId="0" fontId="64" fillId="0" borderId="15" xfId="0" applyNumberFormat="1" applyFont="1" applyFill="1" applyBorder="1" applyAlignment="1" quotePrefix="1">
      <alignment horizontal="center" vertical="top" wrapText="1"/>
    </xf>
    <xf numFmtId="49" fontId="2" fillId="0" borderId="17" xfId="56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56" applyNumberFormat="1" applyFont="1" applyBorder="1" applyAlignment="1" applyProtection="1">
      <alignment horizontal="left" vertical="center" wrapText="1"/>
      <protection/>
    </xf>
    <xf numFmtId="0" fontId="64" fillId="0" borderId="15" xfId="0" applyNumberFormat="1" applyFont="1" applyFill="1" applyBorder="1" applyAlignment="1" quotePrefix="1">
      <alignment horizontal="left" vertical="top" wrapText="1"/>
    </xf>
    <xf numFmtId="0" fontId="64" fillId="33" borderId="15" xfId="0" applyNumberFormat="1" applyFont="1" applyFill="1" applyBorder="1" applyAlignment="1" quotePrefix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67" fillId="0" borderId="15" xfId="0" applyNumberFormat="1" applyFont="1" applyFill="1" applyBorder="1" applyAlignment="1" quotePrefix="1">
      <alignment horizontal="left" vertical="top" wrapText="1"/>
    </xf>
    <xf numFmtId="0" fontId="64" fillId="0" borderId="14" xfId="0" applyNumberFormat="1" applyFont="1" applyFill="1" applyBorder="1" applyAlignment="1" quotePrefix="1">
      <alignment horizontal="left" vertical="top" wrapText="1"/>
    </xf>
    <xf numFmtId="0" fontId="64" fillId="0" borderId="20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Border="1" applyAlignment="1">
      <alignment horizontal="left" vertical="center" wrapText="1"/>
    </xf>
    <xf numFmtId="184" fontId="2" fillId="0" borderId="17" xfId="56" applyNumberFormat="1" applyFont="1" applyBorder="1" applyAlignment="1" applyProtection="1">
      <alignment horizontal="left" vertical="center" wrapText="1"/>
      <protection/>
    </xf>
    <xf numFmtId="0" fontId="64" fillId="0" borderId="15" xfId="0" applyNumberFormat="1" applyFont="1" applyFill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left" vertical="center" wrapText="1"/>
    </xf>
    <xf numFmtId="49" fontId="64" fillId="0" borderId="15" xfId="0" applyNumberFormat="1" applyFont="1" applyFill="1" applyBorder="1" applyAlignment="1">
      <alignment horizontal="center" vertical="top" wrapText="1"/>
    </xf>
    <xf numFmtId="0" fontId="64" fillId="0" borderId="14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68" fillId="0" borderId="14" xfId="0" applyNumberFormat="1" applyFont="1" applyFill="1" applyBorder="1" applyAlignment="1" quotePrefix="1">
      <alignment horizontal="left" vertical="top" wrapText="1"/>
    </xf>
    <xf numFmtId="184" fontId="2" fillId="0" borderId="10" xfId="0" applyNumberFormat="1" applyFont="1" applyFill="1" applyBorder="1" applyAlignment="1">
      <alignment horizontal="left" vertical="top" wrapText="1"/>
    </xf>
    <xf numFmtId="0" fontId="65" fillId="0" borderId="14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wrapText="1"/>
    </xf>
    <xf numFmtId="0" fontId="64" fillId="0" borderId="16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8" fillId="33" borderId="15" xfId="0" applyNumberFormat="1" applyFont="1" applyFill="1" applyBorder="1" applyAlignment="1" quotePrefix="1">
      <alignment horizontal="center" vertical="top" wrapText="1"/>
    </xf>
    <xf numFmtId="0" fontId="69" fillId="33" borderId="15" xfId="0" applyNumberFormat="1" applyFont="1" applyFill="1" applyBorder="1" applyAlignment="1" quotePrefix="1">
      <alignment horizontal="center" vertical="top" wrapText="1"/>
    </xf>
    <xf numFmtId="0" fontId="65" fillId="33" borderId="15" xfId="0" applyNumberFormat="1" applyFont="1" applyFill="1" applyBorder="1" applyAlignment="1" quotePrefix="1">
      <alignment horizontal="center" vertical="top" wrapText="1"/>
    </xf>
    <xf numFmtId="49" fontId="65" fillId="33" borderId="15" xfId="0" applyNumberFormat="1" applyFont="1" applyFill="1" applyBorder="1" applyAlignment="1" quotePrefix="1">
      <alignment horizontal="center" vertical="top" wrapText="1"/>
    </xf>
    <xf numFmtId="0" fontId="64" fillId="33" borderId="15" xfId="0" applyNumberFormat="1" applyFont="1" applyFill="1" applyBorder="1" applyAlignment="1" quotePrefix="1">
      <alignment horizontal="center" vertical="top" wrapText="1"/>
    </xf>
    <xf numFmtId="49" fontId="64" fillId="33" borderId="15" xfId="0" applyNumberFormat="1" applyFont="1" applyFill="1" applyBorder="1" applyAlignment="1" quotePrefix="1">
      <alignment horizontal="center" vertical="top" wrapText="1"/>
    </xf>
    <xf numFmtId="0" fontId="64" fillId="33" borderId="14" xfId="0" applyNumberFormat="1" applyFont="1" applyFill="1" applyBorder="1" applyAlignment="1" quotePrefix="1">
      <alignment horizontal="left" vertical="top" wrapText="1"/>
    </xf>
    <xf numFmtId="49" fontId="64" fillId="33" borderId="15" xfId="0" applyNumberFormat="1" applyFont="1" applyFill="1" applyBorder="1" applyAlignment="1">
      <alignment horizontal="center" vertical="top" wrapText="1"/>
    </xf>
    <xf numFmtId="0" fontId="65" fillId="33" borderId="14" xfId="0" applyNumberFormat="1" applyFont="1" applyFill="1" applyBorder="1" applyAlignment="1">
      <alignment horizontal="left" vertical="top" wrapText="1"/>
    </xf>
    <xf numFmtId="0" fontId="64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65" fillId="33" borderId="21" xfId="0" applyNumberFormat="1" applyFont="1" applyFill="1" applyBorder="1" applyAlignment="1" quotePrefix="1">
      <alignment horizontal="center" vertical="top" wrapText="1"/>
    </xf>
    <xf numFmtId="49" fontId="65" fillId="33" borderId="21" xfId="0" applyNumberFormat="1" applyFont="1" applyFill="1" applyBorder="1" applyAlignment="1" quotePrefix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64" fillId="33" borderId="21" xfId="0" applyNumberFormat="1" applyFont="1" applyFill="1" applyBorder="1" applyAlignment="1" quotePrefix="1">
      <alignment horizontal="center" vertical="top" wrapText="1"/>
    </xf>
    <xf numFmtId="49" fontId="64" fillId="33" borderId="22" xfId="0" applyNumberFormat="1" applyFont="1" applyFill="1" applyBorder="1" applyAlignment="1" quotePrefix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64" fillId="33" borderId="21" xfId="0" applyNumberFormat="1" applyFont="1" applyFill="1" applyBorder="1" applyAlignment="1" quotePrefix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8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84" fontId="2" fillId="33" borderId="11" xfId="0" applyNumberFormat="1" applyFont="1" applyFill="1" applyBorder="1" applyAlignment="1">
      <alignment horizontal="left" vertical="center" wrapText="1"/>
    </xf>
    <xf numFmtId="0" fontId="64" fillId="33" borderId="14" xfId="0" applyNumberFormat="1" applyFont="1" applyFill="1" applyBorder="1" applyAlignment="1">
      <alignment horizontal="left" vertical="top" wrapText="1"/>
    </xf>
    <xf numFmtId="0" fontId="65" fillId="33" borderId="16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69" fillId="0" borderId="15" xfId="0" applyNumberFormat="1" applyFont="1" applyFill="1" applyBorder="1" applyAlignment="1" quotePrefix="1">
      <alignment horizontal="center" vertical="top" wrapText="1"/>
    </xf>
    <xf numFmtId="49" fontId="14" fillId="0" borderId="11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0" fontId="69" fillId="33" borderId="14" xfId="0" applyNumberFormat="1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vertical="top" wrapText="1"/>
    </xf>
    <xf numFmtId="172" fontId="15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 quotePrefix="1">
      <alignment horizontal="left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69" fillId="0" borderId="24" xfId="0" applyNumberFormat="1" applyFont="1" applyFill="1" applyBorder="1" applyAlignment="1" quotePrefix="1">
      <alignment horizontal="left" vertical="top" wrapText="1"/>
    </xf>
    <xf numFmtId="185" fontId="2" fillId="33" borderId="10" xfId="64" applyNumberFormat="1" applyFont="1" applyFill="1" applyBorder="1" applyAlignment="1">
      <alignment horizontal="right" vertical="top" wrapText="1"/>
    </xf>
    <xf numFmtId="185" fontId="65" fillId="33" borderId="15" xfId="64" applyNumberFormat="1" applyFont="1" applyFill="1" applyBorder="1" applyAlignment="1" quotePrefix="1">
      <alignment horizontal="right" vertical="top" wrapText="1"/>
    </xf>
    <xf numFmtId="185" fontId="64" fillId="33" borderId="15" xfId="64" applyNumberFormat="1" applyFont="1" applyFill="1" applyBorder="1" applyAlignment="1" quotePrefix="1">
      <alignment horizontal="right" vertical="top" wrapText="1"/>
    </xf>
    <xf numFmtId="185" fontId="2" fillId="33" borderId="18" xfId="64" applyNumberFormat="1" applyFont="1" applyFill="1" applyBorder="1" applyAlignment="1">
      <alignment horizontal="right" vertical="top" wrapText="1"/>
    </xf>
    <xf numFmtId="185" fontId="2" fillId="33" borderId="15" xfId="64" applyNumberFormat="1" applyFont="1" applyFill="1" applyBorder="1" applyAlignment="1" quotePrefix="1">
      <alignment horizontal="right" vertical="top" wrapText="1"/>
    </xf>
    <xf numFmtId="185" fontId="2" fillId="33" borderId="10" xfId="64" applyNumberFormat="1" applyFont="1" applyFill="1" applyBorder="1" applyAlignment="1">
      <alignment horizontal="right" vertical="top"/>
    </xf>
    <xf numFmtId="185" fontId="2" fillId="33" borderId="25" xfId="64" applyNumberFormat="1" applyFont="1" applyFill="1" applyBorder="1" applyAlignment="1">
      <alignment horizontal="right" vertical="top" wrapText="1"/>
    </xf>
    <xf numFmtId="185" fontId="64" fillId="33" borderId="10" xfId="64" applyNumberFormat="1" applyFont="1" applyFill="1" applyBorder="1" applyAlignment="1" quotePrefix="1">
      <alignment horizontal="right" vertical="top" wrapText="1"/>
    </xf>
    <xf numFmtId="185" fontId="64" fillId="33" borderId="26" xfId="64" applyNumberFormat="1" applyFont="1" applyFill="1" applyBorder="1" applyAlignment="1" quotePrefix="1">
      <alignment horizontal="right" vertical="top" wrapText="1"/>
    </xf>
    <xf numFmtId="185" fontId="64" fillId="33" borderId="27" xfId="64" applyNumberFormat="1" applyFont="1" applyFill="1" applyBorder="1" applyAlignment="1" quotePrefix="1">
      <alignment horizontal="right" vertical="top" wrapText="1"/>
    </xf>
    <xf numFmtId="185" fontId="64" fillId="33" borderId="20" xfId="64" applyNumberFormat="1" applyFont="1" applyFill="1" applyBorder="1" applyAlignment="1" quotePrefix="1">
      <alignment horizontal="right" vertical="top" wrapText="1"/>
    </xf>
    <xf numFmtId="185" fontId="64" fillId="33" borderId="15" xfId="64" applyNumberFormat="1" applyFont="1" applyFill="1" applyBorder="1" applyAlignment="1">
      <alignment horizontal="right" vertical="top" wrapText="1"/>
    </xf>
    <xf numFmtId="185" fontId="69" fillId="33" borderId="15" xfId="64" applyNumberFormat="1" applyFont="1" applyFill="1" applyBorder="1" applyAlignment="1" quotePrefix="1">
      <alignment horizontal="right" vertical="top" wrapText="1"/>
    </xf>
    <xf numFmtId="185" fontId="65" fillId="33" borderId="21" xfId="64" applyNumberFormat="1" applyFont="1" applyFill="1" applyBorder="1" applyAlignment="1" quotePrefix="1">
      <alignment horizontal="right" vertical="top" wrapText="1"/>
    </xf>
    <xf numFmtId="185" fontId="14" fillId="33" borderId="10" xfId="64" applyNumberFormat="1" applyFont="1" applyFill="1" applyBorder="1" applyAlignment="1">
      <alignment horizontal="right" vertical="top"/>
    </xf>
    <xf numFmtId="185" fontId="64" fillId="33" borderId="21" xfId="64" applyNumberFormat="1" applyFont="1" applyFill="1" applyBorder="1" applyAlignment="1" quotePrefix="1">
      <alignment horizontal="right" vertical="top" wrapText="1"/>
    </xf>
    <xf numFmtId="185" fontId="2" fillId="33" borderId="18" xfId="64" applyNumberFormat="1" applyFont="1" applyFill="1" applyBorder="1" applyAlignment="1" applyProtection="1">
      <alignment horizontal="right" vertical="top" wrapText="1"/>
      <protection/>
    </xf>
    <xf numFmtId="185" fontId="2" fillId="0" borderId="10" xfId="64" applyNumberFormat="1" applyFont="1" applyFill="1" applyBorder="1" applyAlignment="1">
      <alignment vertical="top"/>
    </xf>
    <xf numFmtId="185" fontId="2" fillId="0" borderId="18" xfId="64" applyNumberFormat="1" applyFont="1" applyFill="1" applyBorder="1" applyAlignment="1">
      <alignment horizontal="right" vertical="top" wrapText="1"/>
    </xf>
    <xf numFmtId="0" fontId="63" fillId="33" borderId="10" xfId="0" applyNumberFormat="1" applyFont="1" applyFill="1" applyBorder="1" applyAlignment="1">
      <alignment vertical="top" wrapText="1"/>
    </xf>
    <xf numFmtId="186" fontId="68" fillId="33" borderId="15" xfId="64" applyNumberFormat="1" applyFont="1" applyFill="1" applyBorder="1" applyAlignment="1" quotePrefix="1">
      <alignment horizontal="right" vertical="top" wrapText="1"/>
    </xf>
    <xf numFmtId="186" fontId="65" fillId="33" borderId="15" xfId="64" applyNumberFormat="1" applyFont="1" applyFill="1" applyBorder="1" applyAlignment="1" quotePrefix="1">
      <alignment horizontal="right" vertical="top" wrapText="1"/>
    </xf>
    <xf numFmtId="186" fontId="64" fillId="33" borderId="15" xfId="64" applyNumberFormat="1" applyFont="1" applyFill="1" applyBorder="1" applyAlignment="1" quotePrefix="1">
      <alignment horizontal="right" vertical="top" wrapText="1"/>
    </xf>
    <xf numFmtId="186" fontId="2" fillId="0" borderId="10" xfId="64" applyNumberFormat="1" applyFont="1" applyFill="1" applyBorder="1" applyAlignment="1">
      <alignment horizontal="right" vertical="top" wrapText="1"/>
    </xf>
    <xf numFmtId="186" fontId="2" fillId="0" borderId="18" xfId="64" applyNumberFormat="1" applyFont="1" applyFill="1" applyBorder="1" applyAlignment="1">
      <alignment horizontal="right" vertical="top" wrapText="1"/>
    </xf>
    <xf numFmtId="186" fontId="64" fillId="33" borderId="21" xfId="64" applyNumberFormat="1" applyFont="1" applyFill="1" applyBorder="1" applyAlignment="1" quotePrefix="1">
      <alignment horizontal="right" vertical="top" wrapText="1"/>
    </xf>
    <xf numFmtId="186" fontId="2" fillId="0" borderId="23" xfId="64" applyNumberFormat="1" applyFont="1" applyFill="1" applyBorder="1" applyAlignment="1">
      <alignment horizontal="right" vertical="top" wrapText="1"/>
    </xf>
    <xf numFmtId="186" fontId="65" fillId="33" borderId="21" xfId="64" applyNumberFormat="1" applyFont="1" applyFill="1" applyBorder="1" applyAlignment="1" quotePrefix="1">
      <alignment horizontal="right" vertical="top" wrapText="1"/>
    </xf>
    <xf numFmtId="186" fontId="64" fillId="33" borderId="10" xfId="64" applyNumberFormat="1" applyFont="1" applyFill="1" applyBorder="1" applyAlignment="1" quotePrefix="1">
      <alignment horizontal="right" vertical="top" wrapText="1"/>
    </xf>
    <xf numFmtId="186" fontId="10" fillId="33" borderId="10" xfId="64" applyNumberFormat="1" applyFont="1" applyFill="1" applyBorder="1" applyAlignment="1">
      <alignment horizontal="right" vertical="top" wrapText="1"/>
    </xf>
    <xf numFmtId="186" fontId="10" fillId="33" borderId="18" xfId="64" applyNumberFormat="1" applyFont="1" applyFill="1" applyBorder="1" applyAlignment="1">
      <alignment horizontal="right" vertical="top" wrapText="1"/>
    </xf>
    <xf numFmtId="185" fontId="64" fillId="33" borderId="15" xfId="64" applyNumberFormat="1" applyFont="1" applyFill="1" applyBorder="1" applyAlignment="1">
      <alignment horizontal="right" wrapText="1"/>
    </xf>
    <xf numFmtId="185" fontId="2" fillId="0" borderId="10" xfId="64" applyNumberFormat="1" applyFont="1" applyFill="1" applyBorder="1" applyAlignment="1">
      <alignment horizontal="right" wrapText="1"/>
    </xf>
    <xf numFmtId="185" fontId="2" fillId="0" borderId="10" xfId="64" applyNumberFormat="1" applyFont="1" applyBorder="1" applyAlignment="1" applyProtection="1">
      <alignment horizontal="right" wrapText="1"/>
      <protection/>
    </xf>
    <xf numFmtId="185" fontId="64" fillId="33" borderId="26" xfId="64" applyNumberFormat="1" applyFont="1" applyFill="1" applyBorder="1" applyAlignment="1">
      <alignment horizontal="right" wrapText="1"/>
    </xf>
    <xf numFmtId="185" fontId="64" fillId="33" borderId="15" xfId="64" applyNumberFormat="1" applyFont="1" applyFill="1" applyBorder="1" applyAlignment="1" quotePrefix="1">
      <alignment horizontal="right" wrapText="1"/>
    </xf>
    <xf numFmtId="185" fontId="65" fillId="33" borderId="15" xfId="64" applyNumberFormat="1" applyFont="1" applyFill="1" applyBorder="1" applyAlignment="1">
      <alignment horizontal="right" wrapText="1"/>
    </xf>
    <xf numFmtId="185" fontId="3" fillId="0" borderId="10" xfId="64" applyNumberFormat="1" applyFont="1" applyFill="1" applyBorder="1" applyAlignment="1">
      <alignment vertical="top"/>
    </xf>
    <xf numFmtId="185" fontId="14" fillId="0" borderId="10" xfId="64" applyNumberFormat="1" applyFont="1" applyFill="1" applyBorder="1" applyAlignment="1">
      <alignment vertical="top"/>
    </xf>
    <xf numFmtId="185" fontId="2" fillId="0" borderId="10" xfId="64" applyNumberFormat="1" applyFont="1" applyFill="1" applyBorder="1" applyAlignment="1">
      <alignment horizontal="right" vertical="top"/>
    </xf>
    <xf numFmtId="185" fontId="3" fillId="0" borderId="25" xfId="64" applyNumberFormat="1" applyFont="1" applyFill="1" applyBorder="1" applyAlignment="1">
      <alignment vertical="top"/>
    </xf>
    <xf numFmtId="0" fontId="71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71" fontId="2" fillId="0" borderId="10" xfId="64" applyFont="1" applyFill="1" applyBorder="1" applyAlignment="1">
      <alignment horizontal="center" vertical="top"/>
    </xf>
    <xf numFmtId="185" fontId="64" fillId="33" borderId="15" xfId="64" applyNumberFormat="1" applyFont="1" applyFill="1" applyBorder="1" applyAlignment="1" quotePrefix="1">
      <alignment horizontal="center" vertical="top" wrapText="1"/>
    </xf>
    <xf numFmtId="49" fontId="2" fillId="0" borderId="28" xfId="0" applyNumberFormat="1" applyFont="1" applyBorder="1" applyAlignment="1">
      <alignment horizontal="center" vertical="top"/>
    </xf>
    <xf numFmtId="0" fontId="71" fillId="0" borderId="0" xfId="0" applyFont="1" applyAlignment="1">
      <alignment wrapText="1"/>
    </xf>
    <xf numFmtId="185" fontId="2" fillId="0" borderId="11" xfId="64" applyNumberFormat="1" applyFont="1" applyFill="1" applyBorder="1" applyAlignment="1">
      <alignment vertical="top"/>
    </xf>
    <xf numFmtId="185" fontId="2" fillId="0" borderId="11" xfId="64" applyNumberFormat="1" applyFont="1" applyFill="1" applyBorder="1" applyAlignment="1">
      <alignment horizontal="right" vertical="top"/>
    </xf>
    <xf numFmtId="185" fontId="14" fillId="0" borderId="11" xfId="64" applyNumberFormat="1" applyFont="1" applyFill="1" applyBorder="1" applyAlignment="1">
      <alignment vertical="top"/>
    </xf>
    <xf numFmtId="185" fontId="3" fillId="0" borderId="11" xfId="64" applyNumberFormat="1" applyFont="1" applyFill="1" applyBorder="1" applyAlignment="1">
      <alignment vertical="top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left" wrapText="1"/>
    </xf>
    <xf numFmtId="0" fontId="68" fillId="0" borderId="15" xfId="0" applyNumberFormat="1" applyFont="1" applyFill="1" applyBorder="1" applyAlignment="1" quotePrefix="1">
      <alignment horizontal="center" vertical="top" wrapText="1"/>
    </xf>
    <xf numFmtId="185" fontId="68" fillId="33" borderId="15" xfId="64" applyNumberFormat="1" applyFont="1" applyFill="1" applyBorder="1" applyAlignment="1" quotePrefix="1">
      <alignment horizontal="right" vertical="top" wrapText="1"/>
    </xf>
    <xf numFmtId="0" fontId="68" fillId="0" borderId="20" xfId="0" applyNumberFormat="1" applyFont="1" applyFill="1" applyBorder="1" applyAlignment="1" quotePrefix="1">
      <alignment horizontal="center" vertical="top" wrapText="1"/>
    </xf>
    <xf numFmtId="185" fontId="68" fillId="33" borderId="10" xfId="64" applyNumberFormat="1" applyFont="1" applyFill="1" applyBorder="1" applyAlignment="1" quotePrefix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185" fontId="13" fillId="33" borderId="10" xfId="64" applyNumberFormat="1" applyFont="1" applyFill="1" applyBorder="1" applyAlignment="1">
      <alignment horizontal="right" vertical="top"/>
    </xf>
    <xf numFmtId="0" fontId="68" fillId="0" borderId="15" xfId="0" applyNumberFormat="1" applyFont="1" applyFill="1" applyBorder="1" applyAlignment="1" quotePrefix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185" fontId="68" fillId="33" borderId="26" xfId="64" applyNumberFormat="1" applyFont="1" applyFill="1" applyBorder="1" applyAlignment="1" quotePrefix="1">
      <alignment horizontal="right" vertical="top" wrapText="1"/>
    </xf>
    <xf numFmtId="0" fontId="64" fillId="0" borderId="0" xfId="0" applyFont="1" applyAlignment="1">
      <alignment wrapText="1"/>
    </xf>
    <xf numFmtId="171" fontId="2" fillId="0" borderId="18" xfId="64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wrapText="1"/>
    </xf>
    <xf numFmtId="3" fontId="0" fillId="0" borderId="0" xfId="54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 wrapText="1"/>
    </xf>
    <xf numFmtId="3" fontId="2" fillId="0" borderId="0" xfId="54" applyNumberFormat="1" applyFont="1" applyAlignment="1" applyProtection="1">
      <alignment horizontal="right"/>
      <protection hidden="1"/>
    </xf>
    <xf numFmtId="49" fontId="65" fillId="0" borderId="15" xfId="0" applyNumberFormat="1" applyFont="1" applyFill="1" applyBorder="1" applyAlignment="1" quotePrefix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69" fillId="0" borderId="15" xfId="0" applyNumberFormat="1" applyFont="1" applyFill="1" applyBorder="1" applyAlignment="1">
      <alignment horizontal="center" vertical="top" wrapText="1"/>
    </xf>
    <xf numFmtId="0" fontId="69" fillId="0" borderId="0" xfId="0" applyNumberFormat="1" applyFont="1" applyFill="1" applyBorder="1" applyAlignment="1" quotePrefix="1">
      <alignment horizontal="center" vertical="top" wrapText="1"/>
    </xf>
    <xf numFmtId="0" fontId="2" fillId="33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186" fontId="64" fillId="0" borderId="15" xfId="64" applyNumberFormat="1" applyFont="1" applyFill="1" applyBorder="1" applyAlignment="1" quotePrefix="1">
      <alignment horizontal="right" vertical="top" wrapText="1"/>
    </xf>
    <xf numFmtId="0" fontId="64" fillId="33" borderId="14" xfId="0" applyNumberFormat="1" applyFont="1" applyFill="1" applyBorder="1" applyAlignment="1">
      <alignment horizontal="center" vertical="top" wrapText="1"/>
    </xf>
    <xf numFmtId="0" fontId="64" fillId="0" borderId="14" xfId="0" applyNumberFormat="1" applyFont="1" applyFill="1" applyBorder="1" applyAlignment="1">
      <alignment horizontal="center" vertical="top" wrapText="1"/>
    </xf>
    <xf numFmtId="0" fontId="64" fillId="33" borderId="29" xfId="0" applyNumberFormat="1" applyFont="1" applyFill="1" applyBorder="1" applyAlignment="1" quotePrefix="1">
      <alignment horizontal="left" vertical="top" wrapText="1"/>
    </xf>
    <xf numFmtId="0" fontId="64" fillId="33" borderId="24" xfId="0" applyNumberFormat="1" applyFont="1" applyFill="1" applyBorder="1" applyAlignment="1" quotePrefix="1">
      <alignment horizontal="left" vertical="top" wrapText="1"/>
    </xf>
    <xf numFmtId="0" fontId="2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72" fillId="0" borderId="10" xfId="0" applyFont="1" applyBorder="1" applyAlignment="1">
      <alignment wrapText="1"/>
    </xf>
    <xf numFmtId="3" fontId="0" fillId="0" borderId="0" xfId="54" applyNumberFormat="1" applyFont="1" applyAlignment="1" applyProtection="1">
      <alignment horizontal="right"/>
      <protection hidden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top" wrapText="1" shrinkToFit="1"/>
    </xf>
    <xf numFmtId="49" fontId="2" fillId="0" borderId="28" xfId="0" applyNumberFormat="1" applyFont="1" applyFill="1" applyBorder="1" applyAlignment="1">
      <alignment horizontal="center" vertical="top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28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172" fontId="2" fillId="0" borderId="23" xfId="0" applyNumberFormat="1" applyFont="1" applyFill="1" applyBorder="1" applyAlignment="1">
      <alignment horizontal="center" vertical="center" wrapText="1" shrinkToFit="1"/>
    </xf>
    <xf numFmtId="172" fontId="2" fillId="0" borderId="30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28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3" xfId="0" applyNumberFormat="1" applyFont="1" applyFill="1" applyBorder="1" applyAlignment="1">
      <alignment horizontal="left" vertical="center" textRotation="90" wrapText="1"/>
    </xf>
    <xf numFmtId="0" fontId="2" fillId="0" borderId="28" xfId="0" applyNumberFormat="1" applyFont="1" applyFill="1" applyBorder="1" applyAlignment="1">
      <alignment horizontal="left" vertical="center" textRotation="90" wrapText="1"/>
    </xf>
    <xf numFmtId="49" fontId="3" fillId="0" borderId="23" xfId="0" applyNumberFormat="1" applyFont="1" applyBorder="1" applyAlignment="1">
      <alignment horizontal="left" vertical="top"/>
    </xf>
    <xf numFmtId="49" fontId="3" fillId="0" borderId="3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6" fillId="0" borderId="0" xfId="0" applyFont="1" applyAlignment="1" quotePrefix="1">
      <alignment horizontal="center" wrapText="1"/>
    </xf>
    <xf numFmtId="0" fontId="5" fillId="0" borderId="31" xfId="0" applyFont="1" applyBorder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2" fillId="0" borderId="0" xfId="54" applyNumberFormat="1" applyFont="1" applyAlignment="1" applyProtection="1">
      <alignment horizontal="right"/>
      <protection hidden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Обычный_пр№6 ведомст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bel\Desktop\&#1073;&#1102;&#1076;&#1078;&#1077;&#1090;\&#1041;&#1102;&#1076;&#1078;&#1077;&#1090;%202023&#1075;\&#1048;&#1079;&#1084;&#1077;&#1085;&#1077;&#1085;&#1080;&#1077;%20&#1074;%20&#1073;&#1102;&#1076;&#1078;&#1077;&#1090;%2025.12.2023\&#1055;&#1088;&#1080;&#1083;&#1086;&#1078;&#1077;&#1085;&#1080;&#1103;%201-5%20&#1082;%20&#1088;&#1077;&#1096;&#1077;&#1085;&#1080;&#1102;%20%20%201-12%20&#1086;&#1090;%2012.2023%20&#1086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1"/>
      <sheetName val="прил№2"/>
      <sheetName val="пр№3"/>
      <sheetName val="пр№4"/>
      <sheetName val="пр№5"/>
    </sheetNames>
    <sheetDataSet>
      <sheetData sheetId="3">
        <row r="97">
          <cell r="G97">
            <v>500</v>
          </cell>
          <cell r="H97">
            <v>0</v>
          </cell>
          <cell r="I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Normal="75" zoomScaleSheetLayoutView="100" zoomScalePageLayoutView="0" workbookViewId="0" topLeftCell="A16">
      <selection activeCell="C6" sqref="C6:F6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5" width="17.875" style="1" customWidth="1"/>
    <col min="6" max="6" width="19.625" style="1" customWidth="1"/>
    <col min="7" max="16384" width="9.125" style="1" customWidth="1"/>
  </cols>
  <sheetData>
    <row r="1" spans="1:6" s="2" customFormat="1" ht="15.75">
      <c r="A1" s="10"/>
      <c r="B1" s="4"/>
      <c r="C1" s="246" t="s">
        <v>19</v>
      </c>
      <c r="D1" s="246"/>
      <c r="E1" s="246"/>
      <c r="F1" s="246"/>
    </row>
    <row r="2" spans="1:6" s="2" customFormat="1" ht="15.75">
      <c r="A2" s="10"/>
      <c r="B2" s="4"/>
      <c r="C2" s="246" t="s">
        <v>20</v>
      </c>
      <c r="D2" s="246"/>
      <c r="E2" s="246"/>
      <c r="F2" s="246"/>
    </row>
    <row r="3" spans="1:6" s="2" customFormat="1" ht="15.75">
      <c r="A3" s="10"/>
      <c r="B3" s="4"/>
      <c r="C3" s="246" t="s">
        <v>339</v>
      </c>
      <c r="D3" s="246"/>
      <c r="E3" s="246"/>
      <c r="F3" s="246"/>
    </row>
    <row r="4" spans="1:6" s="2" customFormat="1" ht="15.75">
      <c r="A4" s="10"/>
      <c r="B4" s="4"/>
      <c r="C4" s="226"/>
      <c r="D4" s="226"/>
      <c r="E4" s="226"/>
      <c r="F4" s="226"/>
    </row>
    <row r="5" spans="1:6" s="2" customFormat="1" ht="15.75">
      <c r="A5" s="10"/>
      <c r="B5" s="4"/>
      <c r="C5" s="246" t="s">
        <v>19</v>
      </c>
      <c r="D5" s="246"/>
      <c r="E5" s="246"/>
      <c r="F5" s="246"/>
    </row>
    <row r="6" spans="1:6" s="2" customFormat="1" ht="15.75">
      <c r="A6" s="10"/>
      <c r="B6" s="4"/>
      <c r="C6" s="246" t="s">
        <v>20</v>
      </c>
      <c r="D6" s="246"/>
      <c r="E6" s="246"/>
      <c r="F6" s="246"/>
    </row>
    <row r="7" spans="1:6" s="2" customFormat="1" ht="15.75">
      <c r="A7" s="10"/>
      <c r="B7" s="4"/>
      <c r="C7" s="246" t="s">
        <v>314</v>
      </c>
      <c r="D7" s="246"/>
      <c r="E7" s="246"/>
      <c r="F7" s="246"/>
    </row>
    <row r="8" spans="1:6" s="2" customFormat="1" ht="15.75">
      <c r="A8" s="10"/>
      <c r="B8" s="4"/>
      <c r="C8" s="1"/>
      <c r="D8" s="1"/>
      <c r="E8" s="1"/>
      <c r="F8" s="14"/>
    </row>
    <row r="9" spans="1:6" s="2" customFormat="1" ht="37.5" customHeight="1">
      <c r="A9" s="21"/>
      <c r="B9" s="257" t="s">
        <v>290</v>
      </c>
      <c r="C9" s="257"/>
      <c r="D9" s="257"/>
      <c r="E9" s="257"/>
      <c r="F9" s="257"/>
    </row>
    <row r="10" spans="1:6" s="2" customFormat="1" ht="15.75">
      <c r="A10" s="7"/>
      <c r="B10" s="7"/>
      <c r="C10" s="7"/>
      <c r="D10" s="7"/>
      <c r="E10" s="7"/>
      <c r="F10" s="7"/>
    </row>
    <row r="11" spans="1:6" s="2" customFormat="1" ht="15.75">
      <c r="A11" s="11"/>
      <c r="B11" s="5"/>
      <c r="C11" s="5"/>
      <c r="D11" s="5"/>
      <c r="E11" s="5"/>
      <c r="F11" s="13" t="s">
        <v>73</v>
      </c>
    </row>
    <row r="12" spans="1:6" s="6" customFormat="1" ht="17.25" customHeight="1">
      <c r="A12" s="252" t="s">
        <v>8</v>
      </c>
      <c r="B12" s="250" t="s">
        <v>0</v>
      </c>
      <c r="C12" s="248" t="s">
        <v>11</v>
      </c>
      <c r="D12" s="254" t="s">
        <v>15</v>
      </c>
      <c r="E12" s="255"/>
      <c r="F12" s="256"/>
    </row>
    <row r="13" spans="1:6" s="6" customFormat="1" ht="79.5" customHeight="1">
      <c r="A13" s="253"/>
      <c r="B13" s="251"/>
      <c r="C13" s="249"/>
      <c r="D13" s="9" t="s">
        <v>256</v>
      </c>
      <c r="E13" s="9" t="s">
        <v>280</v>
      </c>
      <c r="F13" s="9" t="s">
        <v>291</v>
      </c>
    </row>
    <row r="14" spans="1:6" s="2" customFormat="1" ht="15.75">
      <c r="A14" s="12">
        <v>1</v>
      </c>
      <c r="B14" s="3" t="s">
        <v>7</v>
      </c>
      <c r="C14" s="3" t="s">
        <v>12</v>
      </c>
      <c r="D14" s="3" t="s">
        <v>13</v>
      </c>
      <c r="E14" s="3" t="s">
        <v>14</v>
      </c>
      <c r="F14" s="3" t="s">
        <v>31</v>
      </c>
    </row>
    <row r="15" spans="1:8" s="8" customFormat="1" ht="48" customHeight="1">
      <c r="A15" s="17" t="s">
        <v>6</v>
      </c>
      <c r="B15" s="17" t="s">
        <v>26</v>
      </c>
      <c r="C15" s="18" t="s">
        <v>16</v>
      </c>
      <c r="D15" s="34">
        <f>D23-D20</f>
        <v>327447.6500000004</v>
      </c>
      <c r="E15" s="34">
        <f>E16</f>
        <v>0</v>
      </c>
      <c r="F15" s="34">
        <f>F16</f>
        <v>0</v>
      </c>
      <c r="G15" s="15"/>
      <c r="H15" s="15"/>
    </row>
    <row r="16" spans="1:8" s="8" customFormat="1" ht="34.5" customHeight="1">
      <c r="A16" s="17" t="s">
        <v>7</v>
      </c>
      <c r="B16" s="17" t="s">
        <v>21</v>
      </c>
      <c r="C16" s="18" t="s">
        <v>10</v>
      </c>
      <c r="D16" s="34">
        <f>D15</f>
        <v>327447.6500000004</v>
      </c>
      <c r="E16" s="34">
        <f>E20-E24</f>
        <v>0</v>
      </c>
      <c r="F16" s="34">
        <f>F20-F24</f>
        <v>0</v>
      </c>
      <c r="G16" s="15"/>
      <c r="H16" s="15"/>
    </row>
    <row r="17" spans="1:8" s="8" customFormat="1" ht="16.5" customHeight="1">
      <c r="A17" s="17" t="s">
        <v>12</v>
      </c>
      <c r="B17" s="17" t="s">
        <v>22</v>
      </c>
      <c r="C17" s="18" t="s">
        <v>1</v>
      </c>
      <c r="D17" s="204">
        <f aca="true" t="shared" si="0" ref="D17:F19">D18</f>
        <v>9452441</v>
      </c>
      <c r="E17" s="204">
        <f t="shared" si="0"/>
        <v>7397418</v>
      </c>
      <c r="F17" s="204">
        <f t="shared" si="0"/>
        <v>7411849</v>
      </c>
      <c r="G17" s="15"/>
      <c r="H17" s="15"/>
    </row>
    <row r="18" spans="1:8" s="8" customFormat="1" ht="15.75">
      <c r="A18" s="17" t="s">
        <v>13</v>
      </c>
      <c r="B18" s="17" t="s">
        <v>23</v>
      </c>
      <c r="C18" s="18" t="s">
        <v>2</v>
      </c>
      <c r="D18" s="204">
        <f t="shared" si="0"/>
        <v>9452441</v>
      </c>
      <c r="E18" s="204">
        <f t="shared" si="0"/>
        <v>7397418</v>
      </c>
      <c r="F18" s="204">
        <f t="shared" si="0"/>
        <v>7411849</v>
      </c>
      <c r="G18" s="15"/>
      <c r="H18" s="15"/>
    </row>
    <row r="19" spans="1:8" s="8" customFormat="1" ht="33.75" customHeight="1">
      <c r="A19" s="17" t="s">
        <v>14</v>
      </c>
      <c r="B19" s="17" t="s">
        <v>24</v>
      </c>
      <c r="C19" s="18" t="s">
        <v>9</v>
      </c>
      <c r="D19" s="204">
        <f t="shared" si="0"/>
        <v>9452441</v>
      </c>
      <c r="E19" s="204">
        <f t="shared" si="0"/>
        <v>7397418</v>
      </c>
      <c r="F19" s="204">
        <f t="shared" si="0"/>
        <v>7411849</v>
      </c>
      <c r="G19" s="15"/>
      <c r="H19" s="15"/>
    </row>
    <row r="20" spans="1:8" s="8" customFormat="1" ht="31.5" customHeight="1">
      <c r="A20" s="17" t="s">
        <v>31</v>
      </c>
      <c r="B20" s="17" t="s">
        <v>25</v>
      </c>
      <c r="C20" s="18" t="s">
        <v>17</v>
      </c>
      <c r="D20" s="204">
        <f>прил№2!K72</f>
        <v>9452441</v>
      </c>
      <c r="E20" s="204">
        <f>прил№2!L72</f>
        <v>7397418</v>
      </c>
      <c r="F20" s="204">
        <f>прил№2!M72</f>
        <v>7411849</v>
      </c>
      <c r="G20" s="15"/>
      <c r="H20" s="15"/>
    </row>
    <row r="21" spans="1:8" s="8" customFormat="1" ht="17.25" customHeight="1">
      <c r="A21" s="17" t="s">
        <v>32</v>
      </c>
      <c r="B21" s="17" t="s">
        <v>27</v>
      </c>
      <c r="C21" s="18" t="s">
        <v>3</v>
      </c>
      <c r="D21" s="204">
        <f aca="true" t="shared" si="1" ref="D21:F23">D22</f>
        <v>9779888.65</v>
      </c>
      <c r="E21" s="205">
        <f t="shared" si="1"/>
        <v>7397418</v>
      </c>
      <c r="F21" s="205">
        <f t="shared" si="1"/>
        <v>7411849</v>
      </c>
      <c r="G21" s="15"/>
      <c r="H21" s="15"/>
    </row>
    <row r="22" spans="1:8" s="8" customFormat="1" ht="15.75">
      <c r="A22" s="17" t="s">
        <v>33</v>
      </c>
      <c r="B22" s="17" t="s">
        <v>28</v>
      </c>
      <c r="C22" s="18" t="s">
        <v>4</v>
      </c>
      <c r="D22" s="204">
        <f t="shared" si="1"/>
        <v>9779888.65</v>
      </c>
      <c r="E22" s="205">
        <f t="shared" si="1"/>
        <v>7397418</v>
      </c>
      <c r="F22" s="205">
        <f t="shared" si="1"/>
        <v>7411849</v>
      </c>
      <c r="G22" s="15"/>
      <c r="H22" s="15"/>
    </row>
    <row r="23" spans="1:8" s="8" customFormat="1" ht="32.25" customHeight="1">
      <c r="A23" s="17" t="s">
        <v>34</v>
      </c>
      <c r="B23" s="17" t="s">
        <v>29</v>
      </c>
      <c r="C23" s="18" t="s">
        <v>5</v>
      </c>
      <c r="D23" s="204">
        <f t="shared" si="1"/>
        <v>9779888.65</v>
      </c>
      <c r="E23" s="205">
        <f t="shared" si="1"/>
        <v>7397418</v>
      </c>
      <c r="F23" s="205">
        <f t="shared" si="1"/>
        <v>7411849</v>
      </c>
      <c r="G23" s="15"/>
      <c r="H23" s="15"/>
    </row>
    <row r="24" spans="1:8" s="8" customFormat="1" ht="35.25" customHeight="1">
      <c r="A24" s="17" t="s">
        <v>35</v>
      </c>
      <c r="B24" s="17" t="s">
        <v>30</v>
      </c>
      <c r="C24" s="18" t="s">
        <v>18</v>
      </c>
      <c r="D24" s="204">
        <f>пр№5!F198</f>
        <v>9779888.65</v>
      </c>
      <c r="E24" s="204">
        <f>пр№4!H166</f>
        <v>7397418</v>
      </c>
      <c r="F24" s="204">
        <f>пр№4!I166</f>
        <v>7411849</v>
      </c>
      <c r="G24" s="15"/>
      <c r="H24" s="15"/>
    </row>
    <row r="25" spans="1:8" s="8" customFormat="1" ht="18" customHeight="1">
      <c r="A25" s="247"/>
      <c r="B25" s="247"/>
      <c r="C25" s="247"/>
      <c r="D25" s="19"/>
      <c r="E25" s="19"/>
      <c r="F25" s="19"/>
      <c r="G25" s="15"/>
      <c r="H25" s="15"/>
    </row>
    <row r="31" spans="3:6" ht="15.75">
      <c r="C31" s="16"/>
      <c r="D31" s="20"/>
      <c r="E31" s="20"/>
      <c r="F31" s="20"/>
    </row>
    <row r="32" ht="15.75">
      <c r="C32" s="16"/>
    </row>
  </sheetData>
  <sheetProtection/>
  <mergeCells count="12">
    <mergeCell ref="A25:C25"/>
    <mergeCell ref="C12:C13"/>
    <mergeCell ref="B12:B13"/>
    <mergeCell ref="A12:A13"/>
    <mergeCell ref="D12:F12"/>
    <mergeCell ref="B9:F9"/>
    <mergeCell ref="C1:F1"/>
    <mergeCell ref="C2:F2"/>
    <mergeCell ref="C3:F3"/>
    <mergeCell ref="C5:F5"/>
    <mergeCell ref="C6:F6"/>
    <mergeCell ref="C7:F7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="91" zoomScaleSheetLayoutView="91" zoomScalePageLayoutView="0" workbookViewId="0" topLeftCell="A67">
      <selection activeCell="K67" sqref="K67"/>
    </sheetView>
  </sheetViews>
  <sheetFormatPr defaultColWidth="9.00390625" defaultRowHeight="12.75"/>
  <cols>
    <col min="1" max="1" width="8.375" style="31" customWidth="1"/>
    <col min="2" max="2" width="4.375" style="32" customWidth="1"/>
    <col min="3" max="3" width="2.625" style="32" customWidth="1"/>
    <col min="4" max="4" width="3.625" style="32" customWidth="1"/>
    <col min="5" max="5" width="3.00390625" style="32" customWidth="1"/>
    <col min="6" max="6" width="4.25390625" style="32" customWidth="1"/>
    <col min="7" max="7" width="4.125" style="32" customWidth="1"/>
    <col min="8" max="8" width="5.125" style="32" customWidth="1"/>
    <col min="9" max="9" width="10.125" style="32" customWidth="1"/>
    <col min="10" max="10" width="51.75390625" style="32" customWidth="1"/>
    <col min="11" max="11" width="19.75390625" style="0" customWidth="1"/>
    <col min="12" max="12" width="18.125" style="0" customWidth="1"/>
    <col min="13" max="13" width="18.25390625" style="0" customWidth="1"/>
    <col min="14" max="14" width="10.875" style="0" customWidth="1"/>
    <col min="15" max="16" width="3.625" style="0" bestFit="1" customWidth="1"/>
  </cols>
  <sheetData>
    <row r="1" spans="1:13" s="27" customFormat="1" ht="16.5" customHeight="1">
      <c r="A1" s="25"/>
      <c r="B1" s="26"/>
      <c r="C1" s="260" t="s">
        <v>273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27" customFormat="1" ht="16.5" customHeight="1">
      <c r="A2" s="25"/>
      <c r="B2" s="26"/>
      <c r="C2" s="260" t="s">
        <v>20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s="27" customFormat="1" ht="16.5" customHeight="1">
      <c r="A3" s="25"/>
      <c r="B3" s="26"/>
      <c r="C3" s="260" t="s">
        <v>339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s="27" customFormat="1" ht="16.5" customHeight="1">
      <c r="A4" s="25"/>
      <c r="B4" s="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s="27" customFormat="1" ht="16.5" customHeight="1">
      <c r="A5" s="25"/>
      <c r="B5" s="26"/>
      <c r="C5" s="260" t="s">
        <v>273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13" s="27" customFormat="1" ht="16.5" customHeight="1">
      <c r="A6" s="25"/>
      <c r="B6" s="26"/>
      <c r="C6" s="260" t="s">
        <v>20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</row>
    <row r="7" spans="1:13" s="27" customFormat="1" ht="16.5" customHeight="1">
      <c r="A7" s="25"/>
      <c r="B7" s="26"/>
      <c r="C7" s="260" t="s">
        <v>315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s="27" customFormat="1" ht="21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8"/>
      <c r="L8" s="28"/>
      <c r="M8" s="28"/>
    </row>
    <row r="9" spans="1:13" s="27" customFormat="1" ht="15.75" customHeight="1">
      <c r="A9" s="266" t="s">
        <v>292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s="27" customFormat="1" ht="7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8"/>
      <c r="L10" s="28"/>
      <c r="M10" s="28"/>
    </row>
    <row r="11" spans="1:13" s="27" customFormat="1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8"/>
      <c r="L11" s="267" t="s">
        <v>73</v>
      </c>
      <c r="M11" s="267"/>
    </row>
    <row r="12" spans="1:13" s="27" customFormat="1" ht="15.75" customHeight="1">
      <c r="A12" s="261" t="s">
        <v>8</v>
      </c>
      <c r="B12" s="268" t="s">
        <v>36</v>
      </c>
      <c r="C12" s="269"/>
      <c r="D12" s="269"/>
      <c r="E12" s="269"/>
      <c r="F12" s="269"/>
      <c r="G12" s="269"/>
      <c r="H12" s="269"/>
      <c r="I12" s="270"/>
      <c r="J12" s="258" t="s">
        <v>40</v>
      </c>
      <c r="K12" s="258" t="str">
        <f>прил№1!D13</f>
        <v>2024 год</v>
      </c>
      <c r="L12" s="258" t="str">
        <f>прил№1!E13</f>
        <v>2025 год</v>
      </c>
      <c r="M12" s="258" t="str">
        <f>прил№1!F13</f>
        <v>2026 год</v>
      </c>
    </row>
    <row r="13" spans="1:13" s="27" customFormat="1" ht="138.75" customHeight="1">
      <c r="A13" s="262"/>
      <c r="B13" s="151" t="s">
        <v>41</v>
      </c>
      <c r="C13" s="151" t="s">
        <v>42</v>
      </c>
      <c r="D13" s="151" t="s">
        <v>43</v>
      </c>
      <c r="E13" s="151" t="s">
        <v>44</v>
      </c>
      <c r="F13" s="151" t="s">
        <v>45</v>
      </c>
      <c r="G13" s="151" t="s">
        <v>46</v>
      </c>
      <c r="H13" s="151" t="s">
        <v>235</v>
      </c>
      <c r="I13" s="151" t="s">
        <v>236</v>
      </c>
      <c r="J13" s="259"/>
      <c r="K13" s="259"/>
      <c r="L13" s="259"/>
      <c r="M13" s="259"/>
    </row>
    <row r="14" spans="1:13" s="29" customFormat="1" ht="13.5" customHeight="1">
      <c r="A14" s="152"/>
      <c r="B14" s="153">
        <v>1</v>
      </c>
      <c r="C14" s="153">
        <v>2</v>
      </c>
      <c r="D14" s="153">
        <v>3</v>
      </c>
      <c r="E14" s="153">
        <v>4</v>
      </c>
      <c r="F14" s="153">
        <v>5</v>
      </c>
      <c r="G14" s="153">
        <v>6</v>
      </c>
      <c r="H14" s="153">
        <v>7</v>
      </c>
      <c r="I14" s="153">
        <v>8</v>
      </c>
      <c r="J14" s="153">
        <v>9</v>
      </c>
      <c r="K14" s="153">
        <v>10</v>
      </c>
      <c r="L14" s="153">
        <v>11</v>
      </c>
      <c r="M14" s="153">
        <v>12</v>
      </c>
    </row>
    <row r="15" spans="1:16" ht="15" customHeight="1">
      <c r="A15" s="154" t="s">
        <v>6</v>
      </c>
      <c r="B15" s="155" t="s">
        <v>47</v>
      </c>
      <c r="C15" s="155" t="s">
        <v>6</v>
      </c>
      <c r="D15" s="155" t="s">
        <v>48</v>
      </c>
      <c r="E15" s="155" t="s">
        <v>48</v>
      </c>
      <c r="F15" s="155" t="s">
        <v>47</v>
      </c>
      <c r="G15" s="155" t="s">
        <v>48</v>
      </c>
      <c r="H15" s="155" t="s">
        <v>49</v>
      </c>
      <c r="I15" s="155" t="s">
        <v>47</v>
      </c>
      <c r="J15" s="139" t="s">
        <v>50</v>
      </c>
      <c r="K15" s="197">
        <f>K16+K30+K41+K45+K20+K49</f>
        <v>489400</v>
      </c>
      <c r="L15" s="197">
        <f>L16+L30+L41+L45+L20+L49</f>
        <v>479900</v>
      </c>
      <c r="M15" s="197">
        <f>M16+M30+M41+M45+M20+M49</f>
        <v>481900</v>
      </c>
      <c r="N15" s="30"/>
      <c r="O15" s="30"/>
      <c r="P15" s="30"/>
    </row>
    <row r="16" spans="1:16" ht="15" customHeight="1">
      <c r="A16" s="156">
        <f>A15+1</f>
        <v>2</v>
      </c>
      <c r="B16" s="157" t="s">
        <v>47</v>
      </c>
      <c r="C16" s="157" t="s">
        <v>6</v>
      </c>
      <c r="D16" s="157" t="s">
        <v>51</v>
      </c>
      <c r="E16" s="157" t="s">
        <v>48</v>
      </c>
      <c r="F16" s="157" t="s">
        <v>47</v>
      </c>
      <c r="G16" s="157" t="s">
        <v>48</v>
      </c>
      <c r="H16" s="157" t="s">
        <v>49</v>
      </c>
      <c r="I16" s="157" t="s">
        <v>47</v>
      </c>
      <c r="J16" s="140" t="s">
        <v>52</v>
      </c>
      <c r="K16" s="198">
        <f>K17</f>
        <v>10000</v>
      </c>
      <c r="L16" s="198">
        <f>L17</f>
        <v>10000</v>
      </c>
      <c r="M16" s="198">
        <f>M17</f>
        <v>10000</v>
      </c>
      <c r="N16" s="30"/>
      <c r="O16" s="30"/>
      <c r="P16" s="30"/>
    </row>
    <row r="17" spans="1:16" ht="18.75" customHeight="1">
      <c r="A17" s="156">
        <f aca="true" t="shared" si="0" ref="A17:A69">A16+1</f>
        <v>3</v>
      </c>
      <c r="B17" s="157" t="s">
        <v>53</v>
      </c>
      <c r="C17" s="157" t="s">
        <v>6</v>
      </c>
      <c r="D17" s="157" t="s">
        <v>51</v>
      </c>
      <c r="E17" s="157" t="s">
        <v>54</v>
      </c>
      <c r="F17" s="157" t="s">
        <v>47</v>
      </c>
      <c r="G17" s="157" t="s">
        <v>51</v>
      </c>
      <c r="H17" s="157" t="s">
        <v>49</v>
      </c>
      <c r="I17" s="157" t="s">
        <v>55</v>
      </c>
      <c r="J17" s="140" t="s">
        <v>56</v>
      </c>
      <c r="K17" s="177">
        <f>K19</f>
        <v>10000</v>
      </c>
      <c r="L17" s="177">
        <f>L19</f>
        <v>10000</v>
      </c>
      <c r="M17" s="177">
        <f>M19</f>
        <v>10000</v>
      </c>
      <c r="N17" s="30"/>
      <c r="O17" s="30"/>
      <c r="P17" s="30"/>
    </row>
    <row r="18" spans="1:16" ht="136.5" customHeight="1">
      <c r="A18" s="156">
        <f>A16+1</f>
        <v>3</v>
      </c>
      <c r="B18" s="157" t="s">
        <v>53</v>
      </c>
      <c r="C18" s="157" t="s">
        <v>6</v>
      </c>
      <c r="D18" s="157" t="s">
        <v>51</v>
      </c>
      <c r="E18" s="157" t="s">
        <v>54</v>
      </c>
      <c r="F18" s="157" t="s">
        <v>57</v>
      </c>
      <c r="G18" s="157" t="s">
        <v>51</v>
      </c>
      <c r="H18" s="157" t="s">
        <v>49</v>
      </c>
      <c r="I18" s="157" t="s">
        <v>55</v>
      </c>
      <c r="J18" s="223" t="s">
        <v>307</v>
      </c>
      <c r="K18" s="177">
        <f>K19</f>
        <v>10000</v>
      </c>
      <c r="L18" s="177">
        <f>L19</f>
        <v>10000</v>
      </c>
      <c r="M18" s="177">
        <f>M19</f>
        <v>10000</v>
      </c>
      <c r="N18" s="30"/>
      <c r="O18" s="30"/>
      <c r="P18" s="30"/>
    </row>
    <row r="19" spans="1:16" ht="146.25" customHeight="1">
      <c r="A19" s="156">
        <f>A17+1</f>
        <v>4</v>
      </c>
      <c r="B19" s="157" t="s">
        <v>53</v>
      </c>
      <c r="C19" s="157" t="s">
        <v>6</v>
      </c>
      <c r="D19" s="157" t="s">
        <v>51</v>
      </c>
      <c r="E19" s="157" t="s">
        <v>54</v>
      </c>
      <c r="F19" s="157" t="s">
        <v>57</v>
      </c>
      <c r="G19" s="157" t="s">
        <v>51</v>
      </c>
      <c r="H19" s="157" t="s">
        <v>144</v>
      </c>
      <c r="I19" s="157" t="s">
        <v>55</v>
      </c>
      <c r="J19" s="179" t="s">
        <v>311</v>
      </c>
      <c r="K19" s="177">
        <v>10000</v>
      </c>
      <c r="L19" s="177">
        <v>10000</v>
      </c>
      <c r="M19" s="177">
        <v>10000</v>
      </c>
      <c r="N19" s="30"/>
      <c r="O19" s="30"/>
      <c r="P19" s="30"/>
    </row>
    <row r="20" spans="1:16" ht="75.75" customHeight="1">
      <c r="A20" s="156">
        <f>A19+1</f>
        <v>5</v>
      </c>
      <c r="B20" s="157" t="s">
        <v>47</v>
      </c>
      <c r="C20" s="157" t="s">
        <v>6</v>
      </c>
      <c r="D20" s="157" t="s">
        <v>259</v>
      </c>
      <c r="E20" s="157" t="s">
        <v>48</v>
      </c>
      <c r="F20" s="157" t="s">
        <v>47</v>
      </c>
      <c r="G20" s="157" t="s">
        <v>48</v>
      </c>
      <c r="H20" s="157" t="s">
        <v>49</v>
      </c>
      <c r="I20" s="157" t="s">
        <v>55</v>
      </c>
      <c r="J20" s="207" t="s">
        <v>260</v>
      </c>
      <c r="K20" s="198">
        <f>K21</f>
        <v>204400</v>
      </c>
      <c r="L20" s="198">
        <f>L21</f>
        <v>196200</v>
      </c>
      <c r="M20" s="198">
        <f>M21</f>
        <v>198200</v>
      </c>
      <c r="N20" s="30"/>
      <c r="O20" s="30"/>
      <c r="P20" s="30"/>
    </row>
    <row r="21" spans="1:16" ht="66.75" customHeight="1">
      <c r="A21" s="156">
        <f t="shared" si="0"/>
        <v>6</v>
      </c>
      <c r="B21" s="157" t="s">
        <v>47</v>
      </c>
      <c r="C21" s="157" t="s">
        <v>6</v>
      </c>
      <c r="D21" s="157" t="s">
        <v>259</v>
      </c>
      <c r="E21" s="157" t="s">
        <v>54</v>
      </c>
      <c r="F21" s="157" t="s">
        <v>47</v>
      </c>
      <c r="G21" s="157" t="s">
        <v>51</v>
      </c>
      <c r="H21" s="157" t="s">
        <v>49</v>
      </c>
      <c r="I21" s="157" t="s">
        <v>55</v>
      </c>
      <c r="J21" s="35" t="s">
        <v>261</v>
      </c>
      <c r="K21" s="177">
        <f>K23+K25+K27+K29</f>
        <v>204400</v>
      </c>
      <c r="L21" s="177">
        <f>L23+L25+L27+L29</f>
        <v>196200</v>
      </c>
      <c r="M21" s="177">
        <f>M23+M25+M27+M29</f>
        <v>198200</v>
      </c>
      <c r="N21" s="30"/>
      <c r="O21" s="30"/>
      <c r="P21" s="30"/>
    </row>
    <row r="22" spans="1:16" ht="102" customHeight="1">
      <c r="A22" s="156">
        <f t="shared" si="0"/>
        <v>7</v>
      </c>
      <c r="B22" s="157" t="s">
        <v>47</v>
      </c>
      <c r="C22" s="157" t="s">
        <v>6</v>
      </c>
      <c r="D22" s="157" t="s">
        <v>259</v>
      </c>
      <c r="E22" s="157" t="s">
        <v>54</v>
      </c>
      <c r="F22" s="157" t="s">
        <v>262</v>
      </c>
      <c r="G22" s="157" t="s">
        <v>51</v>
      </c>
      <c r="H22" s="157" t="s">
        <v>49</v>
      </c>
      <c r="I22" s="157" t="s">
        <v>55</v>
      </c>
      <c r="J22" s="212" t="s">
        <v>263</v>
      </c>
      <c r="K22" s="208">
        <f>K23</f>
        <v>106600</v>
      </c>
      <c r="L22" s="177">
        <f>L23</f>
        <v>91100</v>
      </c>
      <c r="M22" s="177">
        <f>M23</f>
        <v>90600</v>
      </c>
      <c r="N22" s="30"/>
      <c r="O22" s="30"/>
      <c r="P22" s="30"/>
    </row>
    <row r="23" spans="1:16" ht="171" customHeight="1">
      <c r="A23" s="156">
        <f t="shared" si="0"/>
        <v>8</v>
      </c>
      <c r="B23" s="157" t="s">
        <v>53</v>
      </c>
      <c r="C23" s="157" t="s">
        <v>6</v>
      </c>
      <c r="D23" s="157" t="s">
        <v>259</v>
      </c>
      <c r="E23" s="157" t="s">
        <v>54</v>
      </c>
      <c r="F23" s="157" t="s">
        <v>264</v>
      </c>
      <c r="G23" s="157" t="s">
        <v>51</v>
      </c>
      <c r="H23" s="157" t="s">
        <v>49</v>
      </c>
      <c r="I23" s="157" t="s">
        <v>55</v>
      </c>
      <c r="J23" s="212" t="s">
        <v>308</v>
      </c>
      <c r="K23" s="208">
        <v>106600</v>
      </c>
      <c r="L23" s="177">
        <v>91100</v>
      </c>
      <c r="M23" s="177">
        <v>90600</v>
      </c>
      <c r="N23" s="30"/>
      <c r="O23" s="30"/>
      <c r="P23" s="30"/>
    </row>
    <row r="24" spans="1:13" ht="111.75" customHeight="1">
      <c r="A24" s="156">
        <f t="shared" si="0"/>
        <v>9</v>
      </c>
      <c r="B24" s="157" t="s">
        <v>47</v>
      </c>
      <c r="C24" s="157" t="s">
        <v>6</v>
      </c>
      <c r="D24" s="157" t="s">
        <v>259</v>
      </c>
      <c r="E24" s="157" t="s">
        <v>54</v>
      </c>
      <c r="F24" s="157" t="s">
        <v>59</v>
      </c>
      <c r="G24" s="157" t="s">
        <v>51</v>
      </c>
      <c r="H24" s="157" t="s">
        <v>49</v>
      </c>
      <c r="I24" s="157" t="s">
        <v>55</v>
      </c>
      <c r="J24" s="212" t="s">
        <v>265</v>
      </c>
      <c r="K24" s="208">
        <f>K25</f>
        <v>500</v>
      </c>
      <c r="L24" s="177">
        <f>L25</f>
        <v>700</v>
      </c>
      <c r="M24" s="177">
        <f>M25</f>
        <v>700</v>
      </c>
    </row>
    <row r="25" spans="1:13" ht="174.75" customHeight="1">
      <c r="A25" s="156">
        <f t="shared" si="0"/>
        <v>10</v>
      </c>
      <c r="B25" s="157" t="s">
        <v>53</v>
      </c>
      <c r="C25" s="157" t="s">
        <v>6</v>
      </c>
      <c r="D25" s="157" t="s">
        <v>259</v>
      </c>
      <c r="E25" s="157" t="s">
        <v>54</v>
      </c>
      <c r="F25" s="157" t="s">
        <v>266</v>
      </c>
      <c r="G25" s="157" t="s">
        <v>51</v>
      </c>
      <c r="H25" s="157" t="s">
        <v>49</v>
      </c>
      <c r="I25" s="157" t="s">
        <v>55</v>
      </c>
      <c r="J25" s="212" t="s">
        <v>296</v>
      </c>
      <c r="K25" s="208">
        <v>500</v>
      </c>
      <c r="L25" s="177">
        <v>700</v>
      </c>
      <c r="M25" s="177">
        <v>700</v>
      </c>
    </row>
    <row r="26" spans="1:13" ht="93.75" customHeight="1">
      <c r="A26" s="156">
        <f t="shared" si="0"/>
        <v>11</v>
      </c>
      <c r="B26" s="157" t="s">
        <v>47</v>
      </c>
      <c r="C26" s="157" t="s">
        <v>6</v>
      </c>
      <c r="D26" s="157" t="s">
        <v>259</v>
      </c>
      <c r="E26" s="157" t="s">
        <v>54</v>
      </c>
      <c r="F26" s="157" t="s">
        <v>267</v>
      </c>
      <c r="G26" s="157" t="s">
        <v>51</v>
      </c>
      <c r="H26" s="157" t="s">
        <v>49</v>
      </c>
      <c r="I26" s="157" t="s">
        <v>55</v>
      </c>
      <c r="J26" s="212" t="s">
        <v>268</v>
      </c>
      <c r="K26" s="208">
        <f>K27</f>
        <v>110500</v>
      </c>
      <c r="L26" s="177">
        <f>L27</f>
        <v>118200</v>
      </c>
      <c r="M26" s="177">
        <f>M27</f>
        <v>122400</v>
      </c>
    </row>
    <row r="27" spans="1:13" ht="167.25" customHeight="1">
      <c r="A27" s="156">
        <f t="shared" si="0"/>
        <v>12</v>
      </c>
      <c r="B27" s="157" t="s">
        <v>53</v>
      </c>
      <c r="C27" s="157" t="s">
        <v>6</v>
      </c>
      <c r="D27" s="157" t="s">
        <v>259</v>
      </c>
      <c r="E27" s="157" t="s">
        <v>54</v>
      </c>
      <c r="F27" s="157" t="s">
        <v>269</v>
      </c>
      <c r="G27" s="157" t="s">
        <v>51</v>
      </c>
      <c r="H27" s="157" t="s">
        <v>49</v>
      </c>
      <c r="I27" s="157" t="s">
        <v>55</v>
      </c>
      <c r="J27" s="212" t="s">
        <v>309</v>
      </c>
      <c r="K27" s="208">
        <v>110500</v>
      </c>
      <c r="L27" s="177">
        <v>118200</v>
      </c>
      <c r="M27" s="177">
        <v>122400</v>
      </c>
    </row>
    <row r="28" spans="1:13" ht="113.25" customHeight="1">
      <c r="A28" s="156">
        <f t="shared" si="0"/>
        <v>13</v>
      </c>
      <c r="B28" s="157" t="s">
        <v>47</v>
      </c>
      <c r="C28" s="157" t="s">
        <v>6</v>
      </c>
      <c r="D28" s="157" t="s">
        <v>259</v>
      </c>
      <c r="E28" s="157" t="s">
        <v>54</v>
      </c>
      <c r="F28" s="157" t="s">
        <v>270</v>
      </c>
      <c r="G28" s="157" t="s">
        <v>51</v>
      </c>
      <c r="H28" s="157" t="s">
        <v>49</v>
      </c>
      <c r="I28" s="157" t="s">
        <v>55</v>
      </c>
      <c r="J28" s="212" t="s">
        <v>271</v>
      </c>
      <c r="K28" s="209">
        <f>K29</f>
        <v>-13200</v>
      </c>
      <c r="L28" s="199">
        <f>L29</f>
        <v>-13800</v>
      </c>
      <c r="M28" s="199">
        <f>M29</f>
        <v>-15500</v>
      </c>
    </row>
    <row r="29" spans="1:13" ht="161.25" customHeight="1">
      <c r="A29" s="156">
        <f t="shared" si="0"/>
        <v>14</v>
      </c>
      <c r="B29" s="157" t="s">
        <v>53</v>
      </c>
      <c r="C29" s="157" t="s">
        <v>6</v>
      </c>
      <c r="D29" s="157" t="s">
        <v>259</v>
      </c>
      <c r="E29" s="157" t="s">
        <v>54</v>
      </c>
      <c r="F29" s="157" t="s">
        <v>272</v>
      </c>
      <c r="G29" s="157" t="s">
        <v>51</v>
      </c>
      <c r="H29" s="157" t="s">
        <v>49</v>
      </c>
      <c r="I29" s="157" t="s">
        <v>55</v>
      </c>
      <c r="J29" s="212" t="s">
        <v>310</v>
      </c>
      <c r="K29" s="209">
        <v>-13200</v>
      </c>
      <c r="L29" s="199">
        <v>-13800</v>
      </c>
      <c r="M29" s="199">
        <v>-15500</v>
      </c>
    </row>
    <row r="30" spans="1:13" ht="27.75" customHeight="1">
      <c r="A30" s="156">
        <f>A19+1</f>
        <v>5</v>
      </c>
      <c r="B30" s="157" t="s">
        <v>47</v>
      </c>
      <c r="C30" s="157" t="s">
        <v>6</v>
      </c>
      <c r="D30" s="157" t="s">
        <v>60</v>
      </c>
      <c r="E30" s="157" t="s">
        <v>48</v>
      </c>
      <c r="F30" s="157" t="s">
        <v>47</v>
      </c>
      <c r="G30" s="157" t="s">
        <v>48</v>
      </c>
      <c r="H30" s="157" t="s">
        <v>49</v>
      </c>
      <c r="I30" s="157" t="s">
        <v>47</v>
      </c>
      <c r="J30" s="140" t="s">
        <v>61</v>
      </c>
      <c r="K30" s="210">
        <f>K31+K34</f>
        <v>3000</v>
      </c>
      <c r="L30" s="198">
        <f>L31+L34</f>
        <v>2600</v>
      </c>
      <c r="M30" s="198">
        <f>M31+M34</f>
        <v>2600</v>
      </c>
    </row>
    <row r="31" spans="1:13" ht="21.75" customHeight="1">
      <c r="A31" s="156">
        <f t="shared" si="0"/>
        <v>6</v>
      </c>
      <c r="B31" s="157" t="s">
        <v>47</v>
      </c>
      <c r="C31" s="157" t="s">
        <v>6</v>
      </c>
      <c r="D31" s="157" t="s">
        <v>60</v>
      </c>
      <c r="E31" s="157" t="s">
        <v>51</v>
      </c>
      <c r="F31" s="157" t="s">
        <v>47</v>
      </c>
      <c r="G31" s="157" t="s">
        <v>48</v>
      </c>
      <c r="H31" s="157" t="s">
        <v>49</v>
      </c>
      <c r="I31" s="157" t="s">
        <v>55</v>
      </c>
      <c r="J31" s="35" t="s">
        <v>62</v>
      </c>
      <c r="K31" s="208">
        <f aca="true" t="shared" si="1" ref="K31:M32">K32</f>
        <v>2100</v>
      </c>
      <c r="L31" s="177">
        <f t="shared" si="1"/>
        <v>2000</v>
      </c>
      <c r="M31" s="177">
        <f t="shared" si="1"/>
        <v>2000</v>
      </c>
    </row>
    <row r="32" spans="1:13" ht="73.5" customHeight="1">
      <c r="A32" s="156">
        <f t="shared" si="0"/>
        <v>7</v>
      </c>
      <c r="B32" s="157" t="s">
        <v>53</v>
      </c>
      <c r="C32" s="157" t="s">
        <v>6</v>
      </c>
      <c r="D32" s="157" t="s">
        <v>60</v>
      </c>
      <c r="E32" s="157" t="s">
        <v>51</v>
      </c>
      <c r="F32" s="157" t="s">
        <v>63</v>
      </c>
      <c r="G32" s="157" t="s">
        <v>35</v>
      </c>
      <c r="H32" s="157" t="s">
        <v>49</v>
      </c>
      <c r="I32" s="157" t="s">
        <v>55</v>
      </c>
      <c r="J32" s="23" t="s">
        <v>247</v>
      </c>
      <c r="K32" s="208">
        <f t="shared" si="1"/>
        <v>2100</v>
      </c>
      <c r="L32" s="177">
        <f t="shared" si="1"/>
        <v>2000</v>
      </c>
      <c r="M32" s="177">
        <f t="shared" si="1"/>
        <v>2000</v>
      </c>
    </row>
    <row r="33" spans="1:13" ht="104.25" customHeight="1">
      <c r="A33" s="156">
        <f t="shared" si="0"/>
        <v>8</v>
      </c>
      <c r="B33" s="157" t="s">
        <v>53</v>
      </c>
      <c r="C33" s="157" t="s">
        <v>6</v>
      </c>
      <c r="D33" s="157" t="s">
        <v>60</v>
      </c>
      <c r="E33" s="157" t="s">
        <v>51</v>
      </c>
      <c r="F33" s="157" t="s">
        <v>63</v>
      </c>
      <c r="G33" s="157" t="s">
        <v>35</v>
      </c>
      <c r="H33" s="157" t="s">
        <v>144</v>
      </c>
      <c r="I33" s="157" t="s">
        <v>55</v>
      </c>
      <c r="J33" s="23" t="s">
        <v>246</v>
      </c>
      <c r="K33" s="208">
        <v>2100</v>
      </c>
      <c r="L33" s="177">
        <v>2000</v>
      </c>
      <c r="M33" s="177">
        <v>2000</v>
      </c>
    </row>
    <row r="34" spans="1:13" ht="39.75" customHeight="1">
      <c r="A34" s="156">
        <f t="shared" si="0"/>
        <v>9</v>
      </c>
      <c r="B34" s="157" t="s">
        <v>47</v>
      </c>
      <c r="C34" s="157" t="s">
        <v>6</v>
      </c>
      <c r="D34" s="157" t="s">
        <v>60</v>
      </c>
      <c r="E34" s="157" t="s">
        <v>60</v>
      </c>
      <c r="F34" s="157" t="s">
        <v>47</v>
      </c>
      <c r="G34" s="157" t="s">
        <v>48</v>
      </c>
      <c r="H34" s="157" t="s">
        <v>49</v>
      </c>
      <c r="I34" s="157" t="s">
        <v>55</v>
      </c>
      <c r="J34" s="36" t="s">
        <v>86</v>
      </c>
      <c r="K34" s="208">
        <f>K35+K38</f>
        <v>900</v>
      </c>
      <c r="L34" s="177">
        <f>L35+L38</f>
        <v>600</v>
      </c>
      <c r="M34" s="177">
        <f>M35+M38</f>
        <v>600</v>
      </c>
    </row>
    <row r="35" spans="1:13" ht="39.75" customHeight="1">
      <c r="A35" s="156">
        <f t="shared" si="0"/>
        <v>10</v>
      </c>
      <c r="B35" s="157" t="s">
        <v>47</v>
      </c>
      <c r="C35" s="157" t="s">
        <v>6</v>
      </c>
      <c r="D35" s="157" t="s">
        <v>60</v>
      </c>
      <c r="E35" s="157" t="s">
        <v>60</v>
      </c>
      <c r="F35" s="157" t="s">
        <v>63</v>
      </c>
      <c r="G35" s="157" t="s">
        <v>48</v>
      </c>
      <c r="H35" s="157" t="s">
        <v>49</v>
      </c>
      <c r="I35" s="157" t="s">
        <v>55</v>
      </c>
      <c r="J35" s="36" t="s">
        <v>87</v>
      </c>
      <c r="K35" s="208">
        <f aca="true" t="shared" si="2" ref="K35:M36">K36</f>
        <v>100</v>
      </c>
      <c r="L35" s="177">
        <f t="shared" si="2"/>
        <v>100</v>
      </c>
      <c r="M35" s="177">
        <f t="shared" si="2"/>
        <v>100</v>
      </c>
    </row>
    <row r="36" spans="1:13" ht="49.5" customHeight="1">
      <c r="A36" s="156">
        <f t="shared" si="0"/>
        <v>11</v>
      </c>
      <c r="B36" s="157" t="s">
        <v>53</v>
      </c>
      <c r="C36" s="157" t="s">
        <v>6</v>
      </c>
      <c r="D36" s="157" t="s">
        <v>60</v>
      </c>
      <c r="E36" s="157" t="s">
        <v>60</v>
      </c>
      <c r="F36" s="157" t="s">
        <v>84</v>
      </c>
      <c r="G36" s="157" t="s">
        <v>35</v>
      </c>
      <c r="H36" s="157" t="s">
        <v>49</v>
      </c>
      <c r="I36" s="157" t="s">
        <v>55</v>
      </c>
      <c r="J36" s="36" t="s">
        <v>85</v>
      </c>
      <c r="K36" s="208">
        <f t="shared" si="2"/>
        <v>100</v>
      </c>
      <c r="L36" s="177">
        <f t="shared" si="2"/>
        <v>100</v>
      </c>
      <c r="M36" s="177">
        <f t="shared" si="2"/>
        <v>100</v>
      </c>
    </row>
    <row r="37" spans="1:13" ht="81.75" customHeight="1">
      <c r="A37" s="156">
        <f t="shared" si="0"/>
        <v>12</v>
      </c>
      <c r="B37" s="157" t="s">
        <v>53</v>
      </c>
      <c r="C37" s="157" t="s">
        <v>6</v>
      </c>
      <c r="D37" s="157" t="s">
        <v>60</v>
      </c>
      <c r="E37" s="157" t="s">
        <v>60</v>
      </c>
      <c r="F37" s="157" t="s">
        <v>84</v>
      </c>
      <c r="G37" s="157" t="s">
        <v>35</v>
      </c>
      <c r="H37" s="157" t="s">
        <v>144</v>
      </c>
      <c r="I37" s="157" t="s">
        <v>55</v>
      </c>
      <c r="J37" s="36" t="s">
        <v>248</v>
      </c>
      <c r="K37" s="208">
        <v>100</v>
      </c>
      <c r="L37" s="177">
        <v>100</v>
      </c>
      <c r="M37" s="177">
        <v>100</v>
      </c>
    </row>
    <row r="38" spans="1:13" ht="28.5" customHeight="1">
      <c r="A38" s="156">
        <f t="shared" si="0"/>
        <v>13</v>
      </c>
      <c r="B38" s="157" t="s">
        <v>47</v>
      </c>
      <c r="C38" s="157" t="s">
        <v>6</v>
      </c>
      <c r="D38" s="157" t="s">
        <v>60</v>
      </c>
      <c r="E38" s="157" t="s">
        <v>60</v>
      </c>
      <c r="F38" s="157" t="s">
        <v>88</v>
      </c>
      <c r="G38" s="157" t="s">
        <v>48</v>
      </c>
      <c r="H38" s="157" t="s">
        <v>49</v>
      </c>
      <c r="I38" s="157" t="s">
        <v>55</v>
      </c>
      <c r="J38" s="141" t="s">
        <v>240</v>
      </c>
      <c r="K38" s="208">
        <f aca="true" t="shared" si="3" ref="K38:M39">K39</f>
        <v>800</v>
      </c>
      <c r="L38" s="177">
        <f t="shared" si="3"/>
        <v>500</v>
      </c>
      <c r="M38" s="177">
        <f t="shared" si="3"/>
        <v>500</v>
      </c>
    </row>
    <row r="39" spans="1:13" ht="56.25" customHeight="1">
      <c r="A39" s="156">
        <f t="shared" si="0"/>
        <v>14</v>
      </c>
      <c r="B39" s="157" t="s">
        <v>53</v>
      </c>
      <c r="C39" s="157" t="s">
        <v>6</v>
      </c>
      <c r="D39" s="157" t="s">
        <v>60</v>
      </c>
      <c r="E39" s="157" t="s">
        <v>60</v>
      </c>
      <c r="F39" s="157" t="s">
        <v>79</v>
      </c>
      <c r="G39" s="157" t="s">
        <v>35</v>
      </c>
      <c r="H39" s="157" t="s">
        <v>49</v>
      </c>
      <c r="I39" s="157" t="s">
        <v>55</v>
      </c>
      <c r="J39" s="36" t="s">
        <v>89</v>
      </c>
      <c r="K39" s="208">
        <f t="shared" si="3"/>
        <v>800</v>
      </c>
      <c r="L39" s="177">
        <f t="shared" si="3"/>
        <v>500</v>
      </c>
      <c r="M39" s="177">
        <f t="shared" si="3"/>
        <v>500</v>
      </c>
    </row>
    <row r="40" spans="1:13" ht="81" customHeight="1">
      <c r="A40" s="156">
        <f t="shared" si="0"/>
        <v>15</v>
      </c>
      <c r="B40" s="157" t="s">
        <v>53</v>
      </c>
      <c r="C40" s="157" t="s">
        <v>6</v>
      </c>
      <c r="D40" s="157" t="s">
        <v>60</v>
      </c>
      <c r="E40" s="157" t="s">
        <v>60</v>
      </c>
      <c r="F40" s="157" t="s">
        <v>79</v>
      </c>
      <c r="G40" s="157" t="s">
        <v>35</v>
      </c>
      <c r="H40" s="157" t="s">
        <v>144</v>
      </c>
      <c r="I40" s="157" t="s">
        <v>55</v>
      </c>
      <c r="J40" s="36" t="s">
        <v>249</v>
      </c>
      <c r="K40" s="208">
        <v>800</v>
      </c>
      <c r="L40" s="177">
        <v>500</v>
      </c>
      <c r="M40" s="177">
        <v>500</v>
      </c>
    </row>
    <row r="41" spans="1:13" ht="51" customHeight="1">
      <c r="A41" s="156">
        <f t="shared" si="0"/>
        <v>16</v>
      </c>
      <c r="B41" s="157" t="s">
        <v>47</v>
      </c>
      <c r="C41" s="157" t="s">
        <v>6</v>
      </c>
      <c r="D41" s="157" t="s">
        <v>81</v>
      </c>
      <c r="E41" s="157" t="s">
        <v>48</v>
      </c>
      <c r="F41" s="157" t="s">
        <v>47</v>
      </c>
      <c r="G41" s="157" t="s">
        <v>48</v>
      </c>
      <c r="H41" s="157" t="s">
        <v>49</v>
      </c>
      <c r="I41" s="157" t="s">
        <v>47</v>
      </c>
      <c r="J41" s="22" t="s">
        <v>90</v>
      </c>
      <c r="K41" s="210">
        <f>K44</f>
        <v>1600</v>
      </c>
      <c r="L41" s="198">
        <f>L44</f>
        <v>700</v>
      </c>
      <c r="M41" s="198">
        <f>M44</f>
        <v>700</v>
      </c>
    </row>
    <row r="42" spans="1:13" ht="66" customHeight="1">
      <c r="A42" s="156">
        <f t="shared" si="0"/>
        <v>17</v>
      </c>
      <c r="B42" s="157" t="s">
        <v>37</v>
      </c>
      <c r="C42" s="157" t="s">
        <v>6</v>
      </c>
      <c r="D42" s="157" t="s">
        <v>81</v>
      </c>
      <c r="E42" s="157" t="s">
        <v>82</v>
      </c>
      <c r="F42" s="157" t="s">
        <v>47</v>
      </c>
      <c r="G42" s="157" t="s">
        <v>51</v>
      </c>
      <c r="H42" s="157" t="s">
        <v>49</v>
      </c>
      <c r="I42" s="157" t="s">
        <v>55</v>
      </c>
      <c r="J42" s="36" t="s">
        <v>91</v>
      </c>
      <c r="K42" s="208">
        <f>K44</f>
        <v>1600</v>
      </c>
      <c r="L42" s="177">
        <f>L44</f>
        <v>700</v>
      </c>
      <c r="M42" s="177">
        <f>M44</f>
        <v>700</v>
      </c>
    </row>
    <row r="43" spans="1:13" ht="123" customHeight="1">
      <c r="A43" s="156">
        <f>A41+1</f>
        <v>17</v>
      </c>
      <c r="B43" s="157" t="s">
        <v>37</v>
      </c>
      <c r="C43" s="157" t="s">
        <v>6</v>
      </c>
      <c r="D43" s="157" t="s">
        <v>81</v>
      </c>
      <c r="E43" s="157" t="s">
        <v>82</v>
      </c>
      <c r="F43" s="157" t="s">
        <v>83</v>
      </c>
      <c r="G43" s="157" t="s">
        <v>51</v>
      </c>
      <c r="H43" s="157" t="s">
        <v>49</v>
      </c>
      <c r="I43" s="157" t="s">
        <v>55</v>
      </c>
      <c r="J43" s="212" t="s">
        <v>297</v>
      </c>
      <c r="K43" s="208">
        <f>K44</f>
        <v>1600</v>
      </c>
      <c r="L43" s="208">
        <f>L44</f>
        <v>700</v>
      </c>
      <c r="M43" s="208">
        <f>M44</f>
        <v>700</v>
      </c>
    </row>
    <row r="44" spans="1:13" ht="111" customHeight="1">
      <c r="A44" s="156">
        <f>A42+1</f>
        <v>18</v>
      </c>
      <c r="B44" s="157" t="s">
        <v>37</v>
      </c>
      <c r="C44" s="157" t="s">
        <v>6</v>
      </c>
      <c r="D44" s="157" t="s">
        <v>81</v>
      </c>
      <c r="E44" s="157" t="s">
        <v>82</v>
      </c>
      <c r="F44" s="157" t="s">
        <v>83</v>
      </c>
      <c r="G44" s="157" t="s">
        <v>51</v>
      </c>
      <c r="H44" s="157" t="s">
        <v>230</v>
      </c>
      <c r="I44" s="157" t="s">
        <v>55</v>
      </c>
      <c r="J44" s="22" t="s">
        <v>253</v>
      </c>
      <c r="K44" s="208">
        <v>1600</v>
      </c>
      <c r="L44" s="177">
        <v>700</v>
      </c>
      <c r="M44" s="177">
        <v>700</v>
      </c>
    </row>
    <row r="45" spans="1:13" ht="66" customHeight="1">
      <c r="A45" s="156">
        <f t="shared" si="0"/>
        <v>19</v>
      </c>
      <c r="B45" s="157" t="s">
        <v>47</v>
      </c>
      <c r="C45" s="157" t="s">
        <v>6</v>
      </c>
      <c r="D45" s="157" t="s">
        <v>38</v>
      </c>
      <c r="E45" s="157" t="s">
        <v>48</v>
      </c>
      <c r="F45" s="157" t="s">
        <v>47</v>
      </c>
      <c r="G45" s="157" t="s">
        <v>48</v>
      </c>
      <c r="H45" s="157" t="s">
        <v>49</v>
      </c>
      <c r="I45" s="157" t="s">
        <v>47</v>
      </c>
      <c r="J45" s="35" t="s">
        <v>64</v>
      </c>
      <c r="K45" s="210">
        <f>K46</f>
        <v>175000</v>
      </c>
      <c r="L45" s="198">
        <f>L46</f>
        <v>175000</v>
      </c>
      <c r="M45" s="198">
        <f>M46</f>
        <v>175000</v>
      </c>
    </row>
    <row r="46" spans="1:13" ht="118.5" customHeight="1">
      <c r="A46" s="156">
        <f t="shared" si="0"/>
        <v>20</v>
      </c>
      <c r="B46" s="157" t="s">
        <v>47</v>
      </c>
      <c r="C46" s="157" t="s">
        <v>6</v>
      </c>
      <c r="D46" s="157" t="s">
        <v>38</v>
      </c>
      <c r="E46" s="157" t="s">
        <v>282</v>
      </c>
      <c r="F46" s="157" t="s">
        <v>47</v>
      </c>
      <c r="G46" s="157" t="s">
        <v>48</v>
      </c>
      <c r="H46" s="157" t="s">
        <v>49</v>
      </c>
      <c r="I46" s="157" t="s">
        <v>65</v>
      </c>
      <c r="J46" s="179" t="s">
        <v>284</v>
      </c>
      <c r="K46" s="208">
        <f aca="true" t="shared" si="4" ref="K46:M47">K47</f>
        <v>175000</v>
      </c>
      <c r="L46" s="177">
        <f t="shared" si="4"/>
        <v>175000</v>
      </c>
      <c r="M46" s="177">
        <f t="shared" si="4"/>
        <v>175000</v>
      </c>
    </row>
    <row r="47" spans="1:13" ht="102.75" customHeight="1">
      <c r="A47" s="156">
        <f t="shared" si="0"/>
        <v>21</v>
      </c>
      <c r="B47" s="157" t="s">
        <v>37</v>
      </c>
      <c r="C47" s="157" t="s">
        <v>6</v>
      </c>
      <c r="D47" s="157" t="s">
        <v>38</v>
      </c>
      <c r="E47" s="157" t="s">
        <v>282</v>
      </c>
      <c r="F47" s="157" t="s">
        <v>88</v>
      </c>
      <c r="G47" s="157" t="s">
        <v>48</v>
      </c>
      <c r="H47" s="157" t="s">
        <v>49</v>
      </c>
      <c r="I47" s="157" t="s">
        <v>65</v>
      </c>
      <c r="J47" s="203" t="s">
        <v>285</v>
      </c>
      <c r="K47" s="208">
        <f t="shared" si="4"/>
        <v>175000</v>
      </c>
      <c r="L47" s="177">
        <f t="shared" si="4"/>
        <v>175000</v>
      </c>
      <c r="M47" s="177">
        <f t="shared" si="4"/>
        <v>175000</v>
      </c>
    </row>
    <row r="48" spans="1:13" ht="99.75" customHeight="1">
      <c r="A48" s="156">
        <f t="shared" si="0"/>
        <v>22</v>
      </c>
      <c r="B48" s="157" t="s">
        <v>37</v>
      </c>
      <c r="C48" s="157" t="s">
        <v>6</v>
      </c>
      <c r="D48" s="157" t="s">
        <v>38</v>
      </c>
      <c r="E48" s="157" t="s">
        <v>282</v>
      </c>
      <c r="F48" s="157" t="s">
        <v>283</v>
      </c>
      <c r="G48" s="157" t="s">
        <v>35</v>
      </c>
      <c r="H48" s="157" t="s">
        <v>49</v>
      </c>
      <c r="I48" s="157" t="s">
        <v>65</v>
      </c>
      <c r="J48" s="212" t="s">
        <v>281</v>
      </c>
      <c r="K48" s="208">
        <v>175000</v>
      </c>
      <c r="L48" s="177">
        <v>175000</v>
      </c>
      <c r="M48" s="177">
        <v>175000</v>
      </c>
    </row>
    <row r="49" spans="1:13" ht="52.5" customHeight="1">
      <c r="A49" s="156">
        <f t="shared" si="0"/>
        <v>23</v>
      </c>
      <c r="B49" s="157" t="s">
        <v>47</v>
      </c>
      <c r="C49" s="157" t="s">
        <v>6</v>
      </c>
      <c r="D49" s="157" t="s">
        <v>298</v>
      </c>
      <c r="E49" s="157" t="s">
        <v>48</v>
      </c>
      <c r="F49" s="157" t="s">
        <v>47</v>
      </c>
      <c r="G49" s="157" t="s">
        <v>48</v>
      </c>
      <c r="H49" s="157" t="s">
        <v>49</v>
      </c>
      <c r="I49" s="157" t="s">
        <v>47</v>
      </c>
      <c r="J49" s="36" t="s">
        <v>299</v>
      </c>
      <c r="K49" s="198">
        <f>K50</f>
        <v>95400</v>
      </c>
      <c r="L49" s="198">
        <f>L50</f>
        <v>95400</v>
      </c>
      <c r="M49" s="198">
        <f>M50</f>
        <v>95400</v>
      </c>
    </row>
    <row r="50" spans="1:13" ht="29.25" customHeight="1">
      <c r="A50" s="156">
        <f t="shared" si="0"/>
        <v>24</v>
      </c>
      <c r="B50" s="157" t="s">
        <v>47</v>
      </c>
      <c r="C50" s="157" t="s">
        <v>6</v>
      </c>
      <c r="D50" s="157" t="s">
        <v>298</v>
      </c>
      <c r="E50" s="157" t="s">
        <v>51</v>
      </c>
      <c r="F50" s="157" t="s">
        <v>47</v>
      </c>
      <c r="G50" s="157" t="s">
        <v>48</v>
      </c>
      <c r="H50" s="157" t="s">
        <v>49</v>
      </c>
      <c r="I50" s="157" t="s">
        <v>300</v>
      </c>
      <c r="J50" s="36" t="s">
        <v>301</v>
      </c>
      <c r="K50" s="177">
        <f aca="true" t="shared" si="5" ref="K50:M51">K51</f>
        <v>95400</v>
      </c>
      <c r="L50" s="177">
        <f t="shared" si="5"/>
        <v>95400</v>
      </c>
      <c r="M50" s="177">
        <f t="shared" si="5"/>
        <v>95400</v>
      </c>
    </row>
    <row r="51" spans="1:13" ht="32.25" customHeight="1">
      <c r="A51" s="156">
        <f t="shared" si="0"/>
        <v>25</v>
      </c>
      <c r="B51" s="157" t="s">
        <v>37</v>
      </c>
      <c r="C51" s="157" t="s">
        <v>6</v>
      </c>
      <c r="D51" s="157" t="s">
        <v>298</v>
      </c>
      <c r="E51" s="157" t="s">
        <v>51</v>
      </c>
      <c r="F51" s="157" t="s">
        <v>302</v>
      </c>
      <c r="G51" s="157" t="s">
        <v>48</v>
      </c>
      <c r="H51" s="157" t="s">
        <v>49</v>
      </c>
      <c r="I51" s="157" t="s">
        <v>300</v>
      </c>
      <c r="J51" s="36" t="s">
        <v>303</v>
      </c>
      <c r="K51" s="177">
        <f t="shared" si="5"/>
        <v>95400</v>
      </c>
      <c r="L51" s="177">
        <f t="shared" si="5"/>
        <v>95400</v>
      </c>
      <c r="M51" s="177">
        <f t="shared" si="5"/>
        <v>95400</v>
      </c>
    </row>
    <row r="52" spans="1:13" ht="47.25" customHeight="1">
      <c r="A52" s="156">
        <f t="shared" si="0"/>
        <v>26</v>
      </c>
      <c r="B52" s="157" t="s">
        <v>37</v>
      </c>
      <c r="C52" s="157" t="s">
        <v>6</v>
      </c>
      <c r="D52" s="157" t="s">
        <v>298</v>
      </c>
      <c r="E52" s="157" t="s">
        <v>51</v>
      </c>
      <c r="F52" s="157" t="s">
        <v>304</v>
      </c>
      <c r="G52" s="157" t="s">
        <v>35</v>
      </c>
      <c r="H52" s="157" t="s">
        <v>49</v>
      </c>
      <c r="I52" s="157" t="s">
        <v>300</v>
      </c>
      <c r="J52" s="36" t="s">
        <v>305</v>
      </c>
      <c r="K52" s="177">
        <v>95400</v>
      </c>
      <c r="L52" s="177">
        <v>95400</v>
      </c>
      <c r="M52" s="177">
        <v>95400</v>
      </c>
    </row>
    <row r="53" spans="1:16" ht="26.25" customHeight="1">
      <c r="A53" s="156">
        <f>A48+1</f>
        <v>23</v>
      </c>
      <c r="B53" s="155" t="s">
        <v>47</v>
      </c>
      <c r="C53" s="155" t="s">
        <v>7</v>
      </c>
      <c r="D53" s="155" t="s">
        <v>48</v>
      </c>
      <c r="E53" s="155" t="s">
        <v>48</v>
      </c>
      <c r="F53" s="155" t="s">
        <v>47</v>
      </c>
      <c r="G53" s="155" t="s">
        <v>48</v>
      </c>
      <c r="H53" s="155" t="s">
        <v>49</v>
      </c>
      <c r="I53" s="155" t="s">
        <v>47</v>
      </c>
      <c r="J53" s="139" t="s">
        <v>66</v>
      </c>
      <c r="K53" s="211">
        <f>K54</f>
        <v>8963041</v>
      </c>
      <c r="L53" s="197">
        <f>L54</f>
        <v>6917518</v>
      </c>
      <c r="M53" s="197">
        <f>M54</f>
        <v>6929949</v>
      </c>
      <c r="N53" s="30"/>
      <c r="O53" s="30"/>
      <c r="P53" s="30"/>
    </row>
    <row r="54" spans="1:13" ht="33.75" customHeight="1">
      <c r="A54" s="156">
        <f t="shared" si="0"/>
        <v>24</v>
      </c>
      <c r="B54" s="157" t="s">
        <v>47</v>
      </c>
      <c r="C54" s="157" t="s">
        <v>7</v>
      </c>
      <c r="D54" s="157" t="s">
        <v>54</v>
      </c>
      <c r="E54" s="157" t="s">
        <v>48</v>
      </c>
      <c r="F54" s="157" t="s">
        <v>47</v>
      </c>
      <c r="G54" s="157" t="s">
        <v>48</v>
      </c>
      <c r="H54" s="157" t="s">
        <v>49</v>
      </c>
      <c r="I54" s="157" t="s">
        <v>47</v>
      </c>
      <c r="J54" s="35" t="s">
        <v>67</v>
      </c>
      <c r="K54" s="210">
        <f>K55+K67+K61</f>
        <v>8963041</v>
      </c>
      <c r="L54" s="210">
        <f>L55+L67+L61</f>
        <v>6917518</v>
      </c>
      <c r="M54" s="210">
        <f>M55+M67+M61</f>
        <v>6929949</v>
      </c>
    </row>
    <row r="55" spans="1:16" s="143" customFormat="1" ht="39" customHeight="1">
      <c r="A55" s="156">
        <f t="shared" si="0"/>
        <v>25</v>
      </c>
      <c r="B55" s="158" t="s">
        <v>47</v>
      </c>
      <c r="C55" s="158" t="s">
        <v>7</v>
      </c>
      <c r="D55" s="158" t="s">
        <v>54</v>
      </c>
      <c r="E55" s="158" t="s">
        <v>35</v>
      </c>
      <c r="F55" s="158" t="s">
        <v>47</v>
      </c>
      <c r="G55" s="158" t="s">
        <v>48</v>
      </c>
      <c r="H55" s="158" t="s">
        <v>49</v>
      </c>
      <c r="I55" s="158" t="s">
        <v>92</v>
      </c>
      <c r="J55" s="149" t="s">
        <v>93</v>
      </c>
      <c r="K55" s="210">
        <f>K56+K58+K60</f>
        <v>8471940</v>
      </c>
      <c r="L55" s="210">
        <f>L56+L58+L60</f>
        <v>6423200</v>
      </c>
      <c r="M55" s="210">
        <f>M56+M58+M60</f>
        <v>6423200</v>
      </c>
      <c r="N55" s="150"/>
      <c r="O55" s="150"/>
      <c r="P55" s="150"/>
    </row>
    <row r="56" spans="1:13" ht="34.5" customHeight="1">
      <c r="A56" s="156">
        <f t="shared" si="0"/>
        <v>26</v>
      </c>
      <c r="B56" s="157" t="s">
        <v>47</v>
      </c>
      <c r="C56" s="157" t="s">
        <v>7</v>
      </c>
      <c r="D56" s="157" t="s">
        <v>54</v>
      </c>
      <c r="E56" s="157" t="s">
        <v>39</v>
      </c>
      <c r="F56" s="157" t="s">
        <v>68</v>
      </c>
      <c r="G56" s="157" t="s">
        <v>48</v>
      </c>
      <c r="H56" s="157" t="s">
        <v>49</v>
      </c>
      <c r="I56" s="157" t="s">
        <v>92</v>
      </c>
      <c r="J56" s="36" t="s">
        <v>94</v>
      </c>
      <c r="K56" s="208">
        <f>K57</f>
        <v>98700</v>
      </c>
      <c r="L56" s="177">
        <f>L57</f>
        <v>79000</v>
      </c>
      <c r="M56" s="177">
        <f>M57</f>
        <v>79000</v>
      </c>
    </row>
    <row r="57" spans="1:13" ht="54" customHeight="1">
      <c r="A57" s="156">
        <f t="shared" si="0"/>
        <v>27</v>
      </c>
      <c r="B57" s="157" t="s">
        <v>37</v>
      </c>
      <c r="C57" s="157" t="s">
        <v>7</v>
      </c>
      <c r="D57" s="157" t="s">
        <v>54</v>
      </c>
      <c r="E57" s="157" t="s">
        <v>39</v>
      </c>
      <c r="F57" s="157" t="s">
        <v>68</v>
      </c>
      <c r="G57" s="157" t="s">
        <v>35</v>
      </c>
      <c r="H57" s="157" t="s">
        <v>49</v>
      </c>
      <c r="I57" s="157" t="s">
        <v>92</v>
      </c>
      <c r="J57" s="35" t="s">
        <v>289</v>
      </c>
      <c r="K57" s="208">
        <v>98700</v>
      </c>
      <c r="L57" s="177">
        <v>79000</v>
      </c>
      <c r="M57" s="177">
        <v>79000</v>
      </c>
    </row>
    <row r="58" spans="1:14" ht="69" customHeight="1">
      <c r="A58" s="156">
        <f t="shared" si="0"/>
        <v>28</v>
      </c>
      <c r="B58" s="157" t="s">
        <v>37</v>
      </c>
      <c r="C58" s="157" t="s">
        <v>7</v>
      </c>
      <c r="D58" s="157" t="s">
        <v>54</v>
      </c>
      <c r="E58" s="157" t="s">
        <v>286</v>
      </c>
      <c r="F58" s="157" t="s">
        <v>68</v>
      </c>
      <c r="G58" s="157" t="s">
        <v>48</v>
      </c>
      <c r="H58" s="157" t="s">
        <v>49</v>
      </c>
      <c r="I58" s="157" t="s">
        <v>92</v>
      </c>
      <c r="J58" s="35" t="s">
        <v>288</v>
      </c>
      <c r="K58" s="208">
        <f>K59</f>
        <v>7930300</v>
      </c>
      <c r="L58" s="208">
        <f>L59</f>
        <v>6344200</v>
      </c>
      <c r="M58" s="208">
        <f>M59</f>
        <v>6344200</v>
      </c>
      <c r="N58" s="30"/>
    </row>
    <row r="59" spans="1:14" ht="50.25" customHeight="1">
      <c r="A59" s="156">
        <f>A57+1</f>
        <v>28</v>
      </c>
      <c r="B59" s="157" t="s">
        <v>37</v>
      </c>
      <c r="C59" s="157" t="s">
        <v>7</v>
      </c>
      <c r="D59" s="157" t="s">
        <v>54</v>
      </c>
      <c r="E59" s="157" t="s">
        <v>286</v>
      </c>
      <c r="F59" s="157" t="s">
        <v>68</v>
      </c>
      <c r="G59" s="157" t="s">
        <v>35</v>
      </c>
      <c r="H59" s="157" t="s">
        <v>49</v>
      </c>
      <c r="I59" s="206" t="s">
        <v>92</v>
      </c>
      <c r="J59" s="140" t="s">
        <v>287</v>
      </c>
      <c r="K59" s="208">
        <v>7930300</v>
      </c>
      <c r="L59" s="177">
        <v>6344200</v>
      </c>
      <c r="M59" s="177">
        <v>6344200</v>
      </c>
      <c r="N59" s="30"/>
    </row>
    <row r="60" spans="1:14" ht="70.5" customHeight="1">
      <c r="A60" s="156">
        <f>A58+1</f>
        <v>29</v>
      </c>
      <c r="B60" s="157" t="s">
        <v>37</v>
      </c>
      <c r="C60" s="157" t="s">
        <v>7</v>
      </c>
      <c r="D60" s="157" t="s">
        <v>54</v>
      </c>
      <c r="E60" s="157" t="s">
        <v>335</v>
      </c>
      <c r="F60" s="157" t="s">
        <v>70</v>
      </c>
      <c r="G60" s="157" t="s">
        <v>35</v>
      </c>
      <c r="H60" s="157" t="s">
        <v>336</v>
      </c>
      <c r="I60" s="206" t="s">
        <v>92</v>
      </c>
      <c r="J60" s="245" t="s">
        <v>334</v>
      </c>
      <c r="K60" s="177">
        <v>442940</v>
      </c>
      <c r="L60" s="177">
        <v>0</v>
      </c>
      <c r="M60" s="177">
        <v>0</v>
      </c>
      <c r="N60" s="30"/>
    </row>
    <row r="61" spans="1:13" s="143" customFormat="1" ht="43.5" customHeight="1">
      <c r="A61" s="156">
        <f t="shared" si="0"/>
        <v>30</v>
      </c>
      <c r="B61" s="158" t="s">
        <v>47</v>
      </c>
      <c r="C61" s="158" t="s">
        <v>7</v>
      </c>
      <c r="D61" s="158" t="s">
        <v>54</v>
      </c>
      <c r="E61" s="158" t="s">
        <v>74</v>
      </c>
      <c r="F61" s="158" t="s">
        <v>47</v>
      </c>
      <c r="G61" s="158" t="s">
        <v>48</v>
      </c>
      <c r="H61" s="158" t="s">
        <v>49</v>
      </c>
      <c r="I61" s="158" t="s">
        <v>92</v>
      </c>
      <c r="J61" s="149" t="s">
        <v>95</v>
      </c>
      <c r="K61" s="210">
        <f>K62+K65</f>
        <v>106621</v>
      </c>
      <c r="L61" s="198">
        <f>L62+L65</f>
        <v>118738</v>
      </c>
      <c r="M61" s="198">
        <f>M62+M65</f>
        <v>131169</v>
      </c>
    </row>
    <row r="62" spans="1:13" ht="54.75" customHeight="1">
      <c r="A62" s="156">
        <f t="shared" si="0"/>
        <v>31</v>
      </c>
      <c r="B62" s="17" t="s">
        <v>47</v>
      </c>
      <c r="C62" s="17" t="s">
        <v>7</v>
      </c>
      <c r="D62" s="17" t="s">
        <v>54</v>
      </c>
      <c r="E62" s="17" t="s">
        <v>74</v>
      </c>
      <c r="F62" s="17" t="s">
        <v>98</v>
      </c>
      <c r="G62" s="17" t="s">
        <v>48</v>
      </c>
      <c r="H62" s="17" t="s">
        <v>49</v>
      </c>
      <c r="I62" s="17" t="s">
        <v>92</v>
      </c>
      <c r="J62" s="18" t="s">
        <v>232</v>
      </c>
      <c r="K62" s="208">
        <f aca="true" t="shared" si="6" ref="K62:M63">K63</f>
        <v>1010</v>
      </c>
      <c r="L62" s="177">
        <f t="shared" si="6"/>
        <v>900</v>
      </c>
      <c r="M62" s="177">
        <f t="shared" si="6"/>
        <v>900</v>
      </c>
    </row>
    <row r="63" spans="1:13" ht="54" customHeight="1">
      <c r="A63" s="156">
        <f t="shared" si="0"/>
        <v>32</v>
      </c>
      <c r="B63" s="157" t="s">
        <v>37</v>
      </c>
      <c r="C63" s="157" t="s">
        <v>7</v>
      </c>
      <c r="D63" s="157" t="s">
        <v>54</v>
      </c>
      <c r="E63" s="157" t="s">
        <v>74</v>
      </c>
      <c r="F63" s="157" t="s">
        <v>98</v>
      </c>
      <c r="G63" s="157" t="s">
        <v>35</v>
      </c>
      <c r="H63" s="157" t="s">
        <v>49</v>
      </c>
      <c r="I63" s="157" t="s">
        <v>92</v>
      </c>
      <c r="J63" s="35" t="s">
        <v>234</v>
      </c>
      <c r="K63" s="208">
        <f t="shared" si="6"/>
        <v>1010</v>
      </c>
      <c r="L63" s="177">
        <f t="shared" si="6"/>
        <v>900</v>
      </c>
      <c r="M63" s="177">
        <f t="shared" si="6"/>
        <v>900</v>
      </c>
    </row>
    <row r="64" spans="1:13" ht="96" customHeight="1">
      <c r="A64" s="156">
        <f t="shared" si="0"/>
        <v>33</v>
      </c>
      <c r="B64" s="157" t="s">
        <v>37</v>
      </c>
      <c r="C64" s="157" t="s">
        <v>7</v>
      </c>
      <c r="D64" s="157" t="s">
        <v>54</v>
      </c>
      <c r="E64" s="157" t="s">
        <v>74</v>
      </c>
      <c r="F64" s="157" t="s">
        <v>98</v>
      </c>
      <c r="G64" s="157" t="s">
        <v>35</v>
      </c>
      <c r="H64" s="157" t="s">
        <v>71</v>
      </c>
      <c r="I64" s="157" t="s">
        <v>92</v>
      </c>
      <c r="J64" s="35" t="s">
        <v>233</v>
      </c>
      <c r="K64" s="208">
        <v>1010</v>
      </c>
      <c r="L64" s="177">
        <v>900</v>
      </c>
      <c r="M64" s="177">
        <v>900</v>
      </c>
    </row>
    <row r="65" spans="1:13" ht="76.5" customHeight="1">
      <c r="A65" s="156">
        <f t="shared" si="0"/>
        <v>34</v>
      </c>
      <c r="B65" s="157" t="s">
        <v>47</v>
      </c>
      <c r="C65" s="157" t="s">
        <v>7</v>
      </c>
      <c r="D65" s="157" t="s">
        <v>54</v>
      </c>
      <c r="E65" s="157" t="s">
        <v>75</v>
      </c>
      <c r="F65" s="157" t="s">
        <v>76</v>
      </c>
      <c r="G65" s="157" t="s">
        <v>48</v>
      </c>
      <c r="H65" s="157" t="s">
        <v>49</v>
      </c>
      <c r="I65" s="157" t="s">
        <v>92</v>
      </c>
      <c r="J65" s="201" t="s">
        <v>279</v>
      </c>
      <c r="K65" s="208">
        <f>K66</f>
        <v>105611</v>
      </c>
      <c r="L65" s="177">
        <f>L66</f>
        <v>117838</v>
      </c>
      <c r="M65" s="177">
        <f>M66</f>
        <v>130269</v>
      </c>
    </row>
    <row r="66" spans="1:13" ht="97.5" customHeight="1">
      <c r="A66" s="156">
        <f t="shared" si="0"/>
        <v>35</v>
      </c>
      <c r="B66" s="157" t="s">
        <v>37</v>
      </c>
      <c r="C66" s="157" t="s">
        <v>7</v>
      </c>
      <c r="D66" s="157" t="s">
        <v>54</v>
      </c>
      <c r="E66" s="157" t="s">
        <v>75</v>
      </c>
      <c r="F66" s="157" t="s">
        <v>76</v>
      </c>
      <c r="G66" s="157" t="s">
        <v>35</v>
      </c>
      <c r="H66" s="157" t="s">
        <v>49</v>
      </c>
      <c r="I66" s="157" t="s">
        <v>92</v>
      </c>
      <c r="J66" s="201" t="s">
        <v>278</v>
      </c>
      <c r="K66" s="208">
        <v>105611</v>
      </c>
      <c r="L66" s="177">
        <v>117838</v>
      </c>
      <c r="M66" s="198">
        <v>130269</v>
      </c>
    </row>
    <row r="67" spans="1:13" s="143" customFormat="1" ht="23.25" customHeight="1">
      <c r="A67" s="156">
        <f t="shared" si="0"/>
        <v>36</v>
      </c>
      <c r="B67" s="158" t="s">
        <v>47</v>
      </c>
      <c r="C67" s="158" t="s">
        <v>7</v>
      </c>
      <c r="D67" s="158" t="s">
        <v>54</v>
      </c>
      <c r="E67" s="158" t="s">
        <v>77</v>
      </c>
      <c r="F67" s="158" t="s">
        <v>47</v>
      </c>
      <c r="G67" s="158" t="s">
        <v>48</v>
      </c>
      <c r="H67" s="158" t="s">
        <v>49</v>
      </c>
      <c r="I67" s="158" t="s">
        <v>92</v>
      </c>
      <c r="J67" s="142" t="s">
        <v>69</v>
      </c>
      <c r="K67" s="210">
        <f aca="true" t="shared" si="7" ref="K67:M68">K68</f>
        <v>384480</v>
      </c>
      <c r="L67" s="198">
        <f t="shared" si="7"/>
        <v>375580</v>
      </c>
      <c r="M67" s="198">
        <f t="shared" si="7"/>
        <v>375580</v>
      </c>
    </row>
    <row r="68" spans="1:13" ht="39.75" customHeight="1">
      <c r="A68" s="156">
        <f t="shared" si="0"/>
        <v>37</v>
      </c>
      <c r="B68" s="157" t="s">
        <v>47</v>
      </c>
      <c r="C68" s="157" t="s">
        <v>7</v>
      </c>
      <c r="D68" s="157" t="s">
        <v>54</v>
      </c>
      <c r="E68" s="157" t="s">
        <v>78</v>
      </c>
      <c r="F68" s="157" t="s">
        <v>70</v>
      </c>
      <c r="G68" s="157" t="s">
        <v>48</v>
      </c>
      <c r="H68" s="157" t="s">
        <v>49</v>
      </c>
      <c r="I68" s="157" t="s">
        <v>92</v>
      </c>
      <c r="J68" s="36" t="s">
        <v>96</v>
      </c>
      <c r="K68" s="208">
        <f>K69</f>
        <v>384480</v>
      </c>
      <c r="L68" s="177">
        <f t="shared" si="7"/>
        <v>375580</v>
      </c>
      <c r="M68" s="177">
        <f t="shared" si="7"/>
        <v>375580</v>
      </c>
    </row>
    <row r="69" spans="1:13" ht="39" customHeight="1">
      <c r="A69" s="156">
        <f t="shared" si="0"/>
        <v>38</v>
      </c>
      <c r="B69" s="157" t="s">
        <v>37</v>
      </c>
      <c r="C69" s="157" t="s">
        <v>7</v>
      </c>
      <c r="D69" s="157" t="s">
        <v>54</v>
      </c>
      <c r="E69" s="157" t="s">
        <v>78</v>
      </c>
      <c r="F69" s="157" t="s">
        <v>70</v>
      </c>
      <c r="G69" s="157" t="s">
        <v>35</v>
      </c>
      <c r="H69" s="157" t="s">
        <v>49</v>
      </c>
      <c r="I69" s="157" t="s">
        <v>92</v>
      </c>
      <c r="J69" s="36" t="s">
        <v>97</v>
      </c>
      <c r="K69" s="208">
        <f>K71+K70</f>
        <v>384480</v>
      </c>
      <c r="L69" s="208">
        <f>L71+L70</f>
        <v>375580</v>
      </c>
      <c r="M69" s="208">
        <f>M71+M70</f>
        <v>375580</v>
      </c>
    </row>
    <row r="70" spans="1:13" ht="64.5" customHeight="1">
      <c r="A70" s="156">
        <f>A62+1</f>
        <v>32</v>
      </c>
      <c r="B70" s="157" t="s">
        <v>37</v>
      </c>
      <c r="C70" s="157" t="s">
        <v>7</v>
      </c>
      <c r="D70" s="157" t="s">
        <v>54</v>
      </c>
      <c r="E70" s="157" t="s">
        <v>78</v>
      </c>
      <c r="F70" s="157" t="s">
        <v>70</v>
      </c>
      <c r="G70" s="157" t="s">
        <v>35</v>
      </c>
      <c r="H70" s="157" t="s">
        <v>337</v>
      </c>
      <c r="I70" s="157" t="s">
        <v>92</v>
      </c>
      <c r="J70" s="35" t="s">
        <v>338</v>
      </c>
      <c r="K70" s="177">
        <v>26800</v>
      </c>
      <c r="L70" s="177">
        <v>17900</v>
      </c>
      <c r="M70" s="177">
        <v>17900</v>
      </c>
    </row>
    <row r="71" spans="1:13" ht="68.25" customHeight="1">
      <c r="A71" s="156">
        <f>A69+1</f>
        <v>39</v>
      </c>
      <c r="B71" s="157" t="s">
        <v>37</v>
      </c>
      <c r="C71" s="157" t="s">
        <v>7</v>
      </c>
      <c r="D71" s="157" t="s">
        <v>54</v>
      </c>
      <c r="E71" s="157" t="s">
        <v>78</v>
      </c>
      <c r="F71" s="157" t="s">
        <v>70</v>
      </c>
      <c r="G71" s="157" t="s">
        <v>35</v>
      </c>
      <c r="H71" s="157" t="s">
        <v>276</v>
      </c>
      <c r="I71" s="157" t="s">
        <v>92</v>
      </c>
      <c r="J71" s="213" t="s">
        <v>275</v>
      </c>
      <c r="K71" s="208">
        <v>357680</v>
      </c>
      <c r="L71" s="208">
        <v>357680</v>
      </c>
      <c r="M71" s="208">
        <v>357680</v>
      </c>
    </row>
    <row r="72" spans="1:13" ht="24" customHeight="1">
      <c r="A72" s="263" t="s">
        <v>72</v>
      </c>
      <c r="B72" s="264"/>
      <c r="C72" s="264"/>
      <c r="D72" s="264"/>
      <c r="E72" s="264"/>
      <c r="F72" s="264"/>
      <c r="G72" s="264"/>
      <c r="H72" s="264"/>
      <c r="I72" s="264"/>
      <c r="J72" s="265"/>
      <c r="K72" s="200">
        <f>K53+K15</f>
        <v>9452441</v>
      </c>
      <c r="L72" s="200">
        <f>L53+L15</f>
        <v>7397418</v>
      </c>
      <c r="M72" s="200">
        <f>M53+M15</f>
        <v>7411849</v>
      </c>
    </row>
    <row r="73" ht="12.75">
      <c r="K73" s="33"/>
    </row>
  </sheetData>
  <sheetProtection/>
  <mergeCells count="15">
    <mergeCell ref="A72:J72"/>
    <mergeCell ref="C6:M6"/>
    <mergeCell ref="C7:M7"/>
    <mergeCell ref="A9:M9"/>
    <mergeCell ref="L11:M11"/>
    <mergeCell ref="B12:I12"/>
    <mergeCell ref="J12:J13"/>
    <mergeCell ref="K12:K13"/>
    <mergeCell ref="L12:L13"/>
    <mergeCell ref="C1:M1"/>
    <mergeCell ref="C2:M2"/>
    <mergeCell ref="C3:M3"/>
    <mergeCell ref="M12:M13"/>
    <mergeCell ref="A12:A13"/>
    <mergeCell ref="C5:M5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5" zoomScaleSheetLayoutView="95" zoomScalePageLayoutView="0" workbookViewId="0" topLeftCell="A1">
      <selection activeCell="D12" sqref="D12"/>
    </sheetView>
  </sheetViews>
  <sheetFormatPr defaultColWidth="9.00390625" defaultRowHeight="12.75"/>
  <cols>
    <col min="2" max="2" width="37.625" style="37" customWidth="1"/>
    <col min="3" max="3" width="10.875" style="0" bestFit="1" customWidth="1"/>
    <col min="4" max="4" width="16.25390625" style="0" bestFit="1" customWidth="1"/>
    <col min="5" max="5" width="18.75390625" style="0" customWidth="1"/>
    <col min="6" max="6" width="18.00390625" style="0" customWidth="1"/>
    <col min="7" max="7" width="12.125" style="0" bestFit="1" customWidth="1"/>
  </cols>
  <sheetData>
    <row r="1" spans="3:6" ht="15.75">
      <c r="C1" s="38"/>
      <c r="D1" s="272" t="s">
        <v>229</v>
      </c>
      <c r="E1" s="272"/>
      <c r="F1" s="272"/>
    </row>
    <row r="2" spans="3:6" ht="15.75">
      <c r="C2" s="38"/>
      <c r="D2" s="272" t="s">
        <v>99</v>
      </c>
      <c r="E2" s="272"/>
      <c r="F2" s="272"/>
    </row>
    <row r="3" spans="3:6" ht="15.75">
      <c r="C3" s="38"/>
      <c r="D3" s="273" t="s">
        <v>340</v>
      </c>
      <c r="E3" s="273"/>
      <c r="F3" s="273"/>
    </row>
    <row r="4" spans="3:6" ht="15.75">
      <c r="C4" s="38"/>
      <c r="D4" s="228"/>
      <c r="E4" s="228"/>
      <c r="F4" s="228"/>
    </row>
    <row r="5" spans="3:6" ht="15.75">
      <c r="C5" s="38"/>
      <c r="D5" s="272" t="s">
        <v>229</v>
      </c>
      <c r="E5" s="272"/>
      <c r="F5" s="272"/>
    </row>
    <row r="6" spans="3:6" ht="15.75">
      <c r="C6" s="38"/>
      <c r="D6" s="272" t="s">
        <v>99</v>
      </c>
      <c r="E6" s="272"/>
      <c r="F6" s="272"/>
    </row>
    <row r="7" spans="3:6" ht="15.75">
      <c r="C7" s="38"/>
      <c r="D7" s="273" t="s">
        <v>316</v>
      </c>
      <c r="E7" s="273"/>
      <c r="F7" s="273"/>
    </row>
    <row r="8" spans="3:6" ht="9" customHeight="1">
      <c r="C8" s="38"/>
      <c r="D8" s="39"/>
      <c r="E8" s="39"/>
      <c r="F8" s="40"/>
    </row>
    <row r="9" spans="1:6" ht="51.75" customHeight="1">
      <c r="A9" s="271" t="s">
        <v>293</v>
      </c>
      <c r="B9" s="271"/>
      <c r="C9" s="271"/>
      <c r="D9" s="271"/>
      <c r="E9" s="271"/>
      <c r="F9" s="271"/>
    </row>
    <row r="10" spans="2:6" ht="15.75">
      <c r="B10" s="41"/>
      <c r="C10" s="42"/>
      <c r="D10" s="43"/>
      <c r="E10" s="43"/>
      <c r="F10" s="43" t="s">
        <v>100</v>
      </c>
    </row>
    <row r="11" spans="1:6" ht="42" customHeight="1">
      <c r="A11" s="44" t="s">
        <v>101</v>
      </c>
      <c r="B11" s="45" t="s">
        <v>102</v>
      </c>
      <c r="C11" s="46" t="s">
        <v>103</v>
      </c>
      <c r="D11" s="202" t="str">
        <f>прил№1!D13</f>
        <v>2024 год</v>
      </c>
      <c r="E11" s="202" t="str">
        <f>прил№1!E13</f>
        <v>2025 год</v>
      </c>
      <c r="F11" s="202" t="str">
        <f>прил№1!F13</f>
        <v>2026 год</v>
      </c>
    </row>
    <row r="12" spans="1:6" ht="15.75">
      <c r="A12" s="44"/>
      <c r="B12" s="48">
        <v>1</v>
      </c>
      <c r="C12" s="49" t="s">
        <v>7</v>
      </c>
      <c r="D12" s="49" t="s">
        <v>12</v>
      </c>
      <c r="E12" s="49" t="s">
        <v>13</v>
      </c>
      <c r="F12" s="49" t="s">
        <v>14</v>
      </c>
    </row>
    <row r="13" spans="1:6" ht="81.75" customHeight="1">
      <c r="A13" s="44">
        <f>A12+1</f>
        <v>1</v>
      </c>
      <c r="B13" s="50" t="s">
        <v>104</v>
      </c>
      <c r="C13" s="51" t="s">
        <v>105</v>
      </c>
      <c r="D13" s="191">
        <f>D14+D15+D16+D18+D19</f>
        <v>7486070.66</v>
      </c>
      <c r="E13" s="191">
        <f>E14+E15+E16+E18+E19</f>
        <v>5046721</v>
      </c>
      <c r="F13" s="191">
        <f>F14+F15+F16+F18+F19</f>
        <v>4974680</v>
      </c>
    </row>
    <row r="14" spans="1:7" ht="84.75" customHeight="1">
      <c r="A14" s="44">
        <f>A13+1</f>
        <v>2</v>
      </c>
      <c r="B14" s="50" t="s">
        <v>106</v>
      </c>
      <c r="C14" s="51" t="s">
        <v>107</v>
      </c>
      <c r="D14" s="191">
        <f>пр№4!G16</f>
        <v>1284274</v>
      </c>
      <c r="E14" s="191">
        <f>пр№4!H16</f>
        <v>1220997</v>
      </c>
      <c r="F14" s="191">
        <f>пр№4!I16</f>
        <v>1220997</v>
      </c>
      <c r="G14" s="52"/>
    </row>
    <row r="15" spans="1:6" ht="94.5">
      <c r="A15" s="44">
        <f aca="true" t="shared" si="0" ref="A15:A38">A14+1</f>
        <v>3</v>
      </c>
      <c r="B15" s="50" t="s">
        <v>108</v>
      </c>
      <c r="C15" s="51" t="s">
        <v>109</v>
      </c>
      <c r="D15" s="191">
        <f>пр№4!G28</f>
        <v>16800</v>
      </c>
      <c r="E15" s="191">
        <f>пр№4!H28</f>
        <v>16800</v>
      </c>
      <c r="F15" s="191">
        <f>пр№4!I28</f>
        <v>16800</v>
      </c>
    </row>
    <row r="16" spans="1:9" ht="94.5">
      <c r="A16" s="44">
        <f t="shared" si="0"/>
        <v>4</v>
      </c>
      <c r="B16" s="50" t="s">
        <v>110</v>
      </c>
      <c r="C16" s="51" t="s">
        <v>111</v>
      </c>
      <c r="D16" s="192">
        <f>пр№4!G29</f>
        <v>6173486.66</v>
      </c>
      <c r="E16" s="192">
        <f>пр№4!H29</f>
        <v>3798024</v>
      </c>
      <c r="F16" s="192">
        <f>пр№4!I29</f>
        <v>3725983</v>
      </c>
      <c r="G16" s="53"/>
      <c r="H16" s="53"/>
      <c r="I16" s="53"/>
    </row>
    <row r="17" spans="1:9" s="58" customFormat="1" ht="31.5" hidden="1">
      <c r="A17" s="44">
        <f t="shared" si="0"/>
        <v>5</v>
      </c>
      <c r="B17" s="54" t="s">
        <v>112</v>
      </c>
      <c r="C17" s="55" t="s">
        <v>113</v>
      </c>
      <c r="D17" s="193" t="e">
        <f>пр№4!#REF!</f>
        <v>#REF!</v>
      </c>
      <c r="E17" s="193" t="e">
        <f>пр№4!#REF!</f>
        <v>#REF!</v>
      </c>
      <c r="F17" s="193" t="e">
        <f>пр№4!#REF!</f>
        <v>#REF!</v>
      </c>
      <c r="G17" s="56"/>
      <c r="H17" s="57"/>
      <c r="I17" s="57"/>
    </row>
    <row r="18" spans="1:9" ht="15.75">
      <c r="A18" s="44">
        <f t="shared" si="0"/>
        <v>6</v>
      </c>
      <c r="B18" s="50" t="s">
        <v>114</v>
      </c>
      <c r="C18" s="51" t="s">
        <v>115</v>
      </c>
      <c r="D18" s="191">
        <f>пр№4!G73</f>
        <v>10000</v>
      </c>
      <c r="E18" s="191">
        <f>пр№4!H73</f>
        <v>10000</v>
      </c>
      <c r="F18" s="191">
        <f>пр№4!I73</f>
        <v>10000</v>
      </c>
      <c r="G18" s="53"/>
      <c r="H18" s="53"/>
      <c r="I18" s="53"/>
    </row>
    <row r="19" spans="1:6" ht="31.5">
      <c r="A19" s="44">
        <f t="shared" si="0"/>
        <v>7</v>
      </c>
      <c r="B19" s="50" t="s">
        <v>116</v>
      </c>
      <c r="C19" s="51" t="s">
        <v>117</v>
      </c>
      <c r="D19" s="191">
        <f>пр№4!G74</f>
        <v>1510</v>
      </c>
      <c r="E19" s="191">
        <f>пр№4!H74</f>
        <v>900</v>
      </c>
      <c r="F19" s="191">
        <f>пр№4!I74</f>
        <v>900</v>
      </c>
    </row>
    <row r="20" spans="1:6" ht="50.25" customHeight="1">
      <c r="A20" s="44">
        <f t="shared" si="0"/>
        <v>8</v>
      </c>
      <c r="B20" s="50" t="s">
        <v>118</v>
      </c>
      <c r="C20" s="51" t="s">
        <v>119</v>
      </c>
      <c r="D20" s="191">
        <f>D21</f>
        <v>105611</v>
      </c>
      <c r="E20" s="191">
        <f>E21</f>
        <v>117838</v>
      </c>
      <c r="F20" s="194">
        <f>F21</f>
        <v>130269</v>
      </c>
    </row>
    <row r="21" spans="1:6" ht="31.5">
      <c r="A21" s="44">
        <f t="shared" si="0"/>
        <v>9</v>
      </c>
      <c r="B21" s="50" t="s">
        <v>120</v>
      </c>
      <c r="C21" s="51" t="s">
        <v>121</v>
      </c>
      <c r="D21" s="191">
        <f>пр№4!G84</f>
        <v>105611</v>
      </c>
      <c r="E21" s="191">
        <f>пр№4!H84</f>
        <v>117838</v>
      </c>
      <c r="F21" s="191">
        <f>пр№4!I84</f>
        <v>130269</v>
      </c>
    </row>
    <row r="22" spans="1:7" ht="63">
      <c r="A22" s="44">
        <f t="shared" si="0"/>
        <v>10</v>
      </c>
      <c r="B22" s="50" t="s">
        <v>122</v>
      </c>
      <c r="C22" s="51" t="s">
        <v>123</v>
      </c>
      <c r="D22" s="191">
        <f>D24</f>
        <v>116800</v>
      </c>
      <c r="E22" s="191">
        <f>E23+E24</f>
        <v>107900</v>
      </c>
      <c r="F22" s="191">
        <f>F23+F24</f>
        <v>107900</v>
      </c>
      <c r="G22" s="59"/>
    </row>
    <row r="23" spans="1:6" ht="63" hidden="1">
      <c r="A23" s="44">
        <f t="shared" si="0"/>
        <v>11</v>
      </c>
      <c r="B23" s="50" t="s">
        <v>124</v>
      </c>
      <c r="C23" s="51" t="s">
        <v>125</v>
      </c>
      <c r="D23" s="191"/>
      <c r="E23" s="191"/>
      <c r="F23" s="191"/>
    </row>
    <row r="24" spans="1:6" ht="63">
      <c r="A24" s="44">
        <f t="shared" si="0"/>
        <v>12</v>
      </c>
      <c r="B24" s="223" t="s">
        <v>313</v>
      </c>
      <c r="C24" s="51" t="s">
        <v>126</v>
      </c>
      <c r="D24" s="191">
        <f>пр№4!G93</f>
        <v>116800</v>
      </c>
      <c r="E24" s="191">
        <f>пр№4!H93</f>
        <v>107900</v>
      </c>
      <c r="F24" s="191">
        <f>пр№4!I93</f>
        <v>107900</v>
      </c>
    </row>
    <row r="25" spans="1:6" ht="15.75">
      <c r="A25" s="44">
        <f t="shared" si="0"/>
        <v>13</v>
      </c>
      <c r="B25" s="50" t="s">
        <v>127</v>
      </c>
      <c r="C25" s="51" t="s">
        <v>128</v>
      </c>
      <c r="D25" s="191">
        <f>D26</f>
        <v>579338.99</v>
      </c>
      <c r="E25" s="191">
        <f>E26</f>
        <v>553880</v>
      </c>
      <c r="F25" s="191">
        <f>F26</f>
        <v>555880</v>
      </c>
    </row>
    <row r="26" spans="1:6" ht="31.5">
      <c r="A26" s="44">
        <f t="shared" si="0"/>
        <v>14</v>
      </c>
      <c r="B26" s="50" t="s">
        <v>129</v>
      </c>
      <c r="C26" s="51" t="s">
        <v>130</v>
      </c>
      <c r="D26" s="195">
        <f>пр№4!G106</f>
        <v>579338.99</v>
      </c>
      <c r="E26" s="195">
        <f>пр№4!H106</f>
        <v>553880</v>
      </c>
      <c r="F26" s="195">
        <f>пр№4!I106</f>
        <v>555880</v>
      </c>
    </row>
    <row r="27" spans="1:6" ht="31.5">
      <c r="A27" s="44">
        <f t="shared" si="0"/>
        <v>15</v>
      </c>
      <c r="B27" s="50" t="s">
        <v>131</v>
      </c>
      <c r="C27" s="51" t="s">
        <v>132</v>
      </c>
      <c r="D27" s="191">
        <f>D28+D29+D30</f>
        <v>1044901</v>
      </c>
      <c r="E27" s="191">
        <f>E28+E29+E30</f>
        <v>959303</v>
      </c>
      <c r="F27" s="191">
        <f>F28+F29+F30</f>
        <v>853344</v>
      </c>
    </row>
    <row r="28" spans="1:6" ht="15.75">
      <c r="A28" s="44">
        <f t="shared" si="0"/>
        <v>16</v>
      </c>
      <c r="B28" s="50" t="s">
        <v>133</v>
      </c>
      <c r="C28" s="51" t="s">
        <v>134</v>
      </c>
      <c r="D28" s="191">
        <f>пр№4!G118</f>
        <v>175000</v>
      </c>
      <c r="E28" s="191">
        <f>пр№4!H118</f>
        <v>175000</v>
      </c>
      <c r="F28" s="191">
        <f>пр№4!I118</f>
        <v>175000</v>
      </c>
    </row>
    <row r="29" spans="1:6" ht="15.75">
      <c r="A29" s="44">
        <f t="shared" si="0"/>
        <v>17</v>
      </c>
      <c r="B29" s="50" t="s">
        <v>135</v>
      </c>
      <c r="C29" s="51" t="s">
        <v>136</v>
      </c>
      <c r="D29" s="191">
        <f>пр№4!G124</f>
        <v>16000</v>
      </c>
      <c r="E29" s="191">
        <f>пр№4!H124</f>
        <v>16000</v>
      </c>
      <c r="F29" s="191">
        <f>пр№4!I124</f>
        <v>16000</v>
      </c>
    </row>
    <row r="30" spans="1:6" ht="15.75">
      <c r="A30" s="44">
        <f t="shared" si="0"/>
        <v>18</v>
      </c>
      <c r="B30" s="50" t="s">
        <v>137</v>
      </c>
      <c r="C30" s="51" t="s">
        <v>138</v>
      </c>
      <c r="D30" s="178">
        <f>пр№4!G130</f>
        <v>853901</v>
      </c>
      <c r="E30" s="178">
        <f>пр№4!H130</f>
        <v>768303</v>
      </c>
      <c r="F30" s="178">
        <f>пр№4!I130</f>
        <v>662344</v>
      </c>
    </row>
    <row r="31" spans="1:6" ht="15.75">
      <c r="A31" s="44">
        <f t="shared" si="0"/>
        <v>19</v>
      </c>
      <c r="B31" s="50" t="s">
        <v>139</v>
      </c>
      <c r="C31" s="51" t="s">
        <v>140</v>
      </c>
      <c r="D31" s="191">
        <f>D32</f>
        <v>25391</v>
      </c>
      <c r="E31" s="191">
        <f>E32</f>
        <v>0</v>
      </c>
      <c r="F31" s="191">
        <f>F32</f>
        <v>0</v>
      </c>
    </row>
    <row r="32" spans="1:6" ht="15.75">
      <c r="A32" s="44">
        <f t="shared" si="0"/>
        <v>20</v>
      </c>
      <c r="B32" s="50" t="s">
        <v>141</v>
      </c>
      <c r="C32" s="51" t="s">
        <v>142</v>
      </c>
      <c r="D32" s="191">
        <f>пр№4!G146</f>
        <v>25391</v>
      </c>
      <c r="E32" s="191">
        <f>пр№4!H146</f>
        <v>0</v>
      </c>
      <c r="F32" s="191">
        <f>пр№4!I146</f>
        <v>0</v>
      </c>
    </row>
    <row r="33" spans="1:6" ht="15.75">
      <c r="A33" s="44">
        <f t="shared" si="0"/>
        <v>21</v>
      </c>
      <c r="B33" s="50" t="s">
        <v>143</v>
      </c>
      <c r="C33" s="51" t="s">
        <v>144</v>
      </c>
      <c r="D33" s="191">
        <f>D34</f>
        <v>151200</v>
      </c>
      <c r="E33" s="191">
        <f>E34</f>
        <v>151200</v>
      </c>
      <c r="F33" s="191">
        <f>F34</f>
        <v>151200</v>
      </c>
    </row>
    <row r="34" spans="1:6" ht="15.75">
      <c r="A34" s="44">
        <f t="shared" si="0"/>
        <v>22</v>
      </c>
      <c r="B34" s="50" t="s">
        <v>145</v>
      </c>
      <c r="C34" s="51" t="s">
        <v>146</v>
      </c>
      <c r="D34" s="191">
        <f>пр№4!G153</f>
        <v>151200</v>
      </c>
      <c r="E34" s="191">
        <f>пр№4!H153</f>
        <v>151200</v>
      </c>
      <c r="F34" s="191">
        <f>пр№4!I153</f>
        <v>151200</v>
      </c>
    </row>
    <row r="35" spans="1:6" ht="31.5">
      <c r="A35" s="44">
        <f t="shared" si="0"/>
        <v>23</v>
      </c>
      <c r="B35" s="50" t="s">
        <v>147</v>
      </c>
      <c r="C35" s="51" t="s">
        <v>148</v>
      </c>
      <c r="D35" s="191">
        <f>D36</f>
        <v>270576</v>
      </c>
      <c r="E35" s="191">
        <f>E36</f>
        <v>270576</v>
      </c>
      <c r="F35" s="191">
        <f>F36</f>
        <v>270576</v>
      </c>
    </row>
    <row r="36" spans="1:6" ht="21.75" customHeight="1">
      <c r="A36" s="44">
        <f t="shared" si="0"/>
        <v>24</v>
      </c>
      <c r="B36" s="50" t="s">
        <v>149</v>
      </c>
      <c r="C36" s="51" t="s">
        <v>150</v>
      </c>
      <c r="D36" s="191">
        <f>пр№4!G159</f>
        <v>270576</v>
      </c>
      <c r="E36" s="191">
        <f>пр№4!H159</f>
        <v>270576</v>
      </c>
      <c r="F36" s="191">
        <f>пр№4!I159</f>
        <v>270576</v>
      </c>
    </row>
    <row r="37" spans="1:6" ht="15.75">
      <c r="A37" s="44">
        <f t="shared" si="0"/>
        <v>25</v>
      </c>
      <c r="B37" s="60" t="s">
        <v>151</v>
      </c>
      <c r="C37" s="51"/>
      <c r="D37" s="191">
        <f>пр№4!G165</f>
        <v>0</v>
      </c>
      <c r="E37" s="191">
        <f>пр№4!H165</f>
        <v>190000</v>
      </c>
      <c r="F37" s="191">
        <f>пр№4!I165</f>
        <v>368000</v>
      </c>
    </row>
    <row r="38" spans="1:6" ht="15.75">
      <c r="A38" s="44">
        <f t="shared" si="0"/>
        <v>26</v>
      </c>
      <c r="B38" s="61" t="s">
        <v>152</v>
      </c>
      <c r="C38" s="62" t="s">
        <v>153</v>
      </c>
      <c r="D38" s="196">
        <f>D13+D20+D22+D25+D27+D31+D33+D35+D37</f>
        <v>9779888.65</v>
      </c>
      <c r="E38" s="196">
        <f>E13+E20+E22+E25+E27+E31+E33+E35+E37</f>
        <v>7397418</v>
      </c>
      <c r="F38" s="196">
        <f>F13+F20+F22+F25+F27+F31+F33+F35+F37</f>
        <v>7411849</v>
      </c>
    </row>
  </sheetData>
  <sheetProtection/>
  <mergeCells count="7">
    <mergeCell ref="A9:F9"/>
    <mergeCell ref="D5:F5"/>
    <mergeCell ref="D6:F6"/>
    <mergeCell ref="D7:F7"/>
    <mergeCell ref="D1:F1"/>
    <mergeCell ref="D2:F2"/>
    <mergeCell ref="D3:F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view="pageBreakPreview" zoomScale="96" zoomScaleSheetLayoutView="96" zoomScalePageLayoutView="0" workbookViewId="0" topLeftCell="A1">
      <selection activeCell="D2" sqref="D2"/>
    </sheetView>
  </sheetViews>
  <sheetFormatPr defaultColWidth="9.00390625" defaultRowHeight="17.25" customHeight="1"/>
  <cols>
    <col min="1" max="1" width="7.75390625" style="63" customWidth="1"/>
    <col min="2" max="2" width="38.625" style="105" customWidth="1"/>
    <col min="3" max="3" width="11.125" style="106" customWidth="1"/>
    <col min="4" max="4" width="11.875" style="106" customWidth="1"/>
    <col min="5" max="5" width="16.125" style="106" customWidth="1"/>
    <col min="6" max="6" width="9.625" style="106" customWidth="1"/>
    <col min="7" max="7" width="16.25390625" style="106" customWidth="1"/>
    <col min="8" max="8" width="17.25390625" style="106" customWidth="1"/>
    <col min="9" max="9" width="17.625" style="63" customWidth="1"/>
    <col min="10" max="10" width="11.00390625" style="63" bestFit="1" customWidth="1"/>
    <col min="11" max="11" width="13.00390625" style="63" customWidth="1"/>
    <col min="12" max="12" width="11.625" style="63" customWidth="1"/>
    <col min="13" max="13" width="20.00390625" style="63" customWidth="1"/>
    <col min="14" max="14" width="13.75390625" style="63" customWidth="1"/>
    <col min="15" max="16384" width="9.125" style="63" customWidth="1"/>
  </cols>
  <sheetData>
    <row r="1" spans="2:9" ht="17.25" customHeight="1">
      <c r="B1" s="64"/>
      <c r="C1" s="65"/>
      <c r="D1" s="272" t="s">
        <v>80</v>
      </c>
      <c r="E1" s="272"/>
      <c r="F1" s="272"/>
      <c r="G1" s="272"/>
      <c r="H1" s="272"/>
      <c r="I1" s="272"/>
    </row>
    <row r="2" spans="2:9" ht="17.25" customHeight="1">
      <c r="B2" s="64"/>
      <c r="C2" s="65"/>
      <c r="D2" s="66"/>
      <c r="E2" s="272" t="s">
        <v>99</v>
      </c>
      <c r="F2" s="272"/>
      <c r="G2" s="272"/>
      <c r="H2" s="272"/>
      <c r="I2" s="272"/>
    </row>
    <row r="3" spans="2:9" ht="17.25" customHeight="1">
      <c r="B3" s="64"/>
      <c r="C3" s="65"/>
      <c r="D3" s="66"/>
      <c r="E3" s="273" t="s">
        <v>339</v>
      </c>
      <c r="F3" s="273"/>
      <c r="G3" s="273"/>
      <c r="H3" s="273"/>
      <c r="I3" s="273"/>
    </row>
    <row r="4" spans="2:9" ht="17.25" customHeight="1">
      <c r="B4" s="64"/>
      <c r="C4" s="65"/>
      <c r="D4" s="66"/>
      <c r="E4" s="228"/>
      <c r="F4" s="228"/>
      <c r="G4" s="228"/>
      <c r="H4" s="228"/>
      <c r="I4" s="228"/>
    </row>
    <row r="5" spans="2:9" ht="17.25" customHeight="1">
      <c r="B5" s="64"/>
      <c r="C5" s="65"/>
      <c r="D5" s="272" t="s">
        <v>80</v>
      </c>
      <c r="E5" s="272"/>
      <c r="F5" s="272"/>
      <c r="G5" s="272"/>
      <c r="H5" s="272"/>
      <c r="I5" s="272"/>
    </row>
    <row r="6" spans="2:9" ht="17.25" customHeight="1">
      <c r="B6" s="64"/>
      <c r="C6" s="65"/>
      <c r="D6" s="66"/>
      <c r="E6" s="272" t="s">
        <v>99</v>
      </c>
      <c r="F6" s="272"/>
      <c r="G6" s="272"/>
      <c r="H6" s="272"/>
      <c r="I6" s="272"/>
    </row>
    <row r="7" spans="2:9" ht="17.25" customHeight="1">
      <c r="B7" s="64"/>
      <c r="C7" s="65"/>
      <c r="D7" s="66"/>
      <c r="E7" s="273" t="s">
        <v>316</v>
      </c>
      <c r="F7" s="273"/>
      <c r="G7" s="273"/>
      <c r="H7" s="273"/>
      <c r="I7" s="273"/>
    </row>
    <row r="8" spans="2:9" ht="17.25" customHeight="1">
      <c r="B8" s="64"/>
      <c r="C8" s="65"/>
      <c r="D8" s="65"/>
      <c r="E8" s="65"/>
      <c r="F8" s="65"/>
      <c r="G8" s="65"/>
      <c r="H8" s="65"/>
      <c r="I8" s="67"/>
    </row>
    <row r="9" spans="2:9" s="68" customFormat="1" ht="17.25" customHeight="1">
      <c r="B9" s="274" t="s">
        <v>154</v>
      </c>
      <c r="C9" s="274"/>
      <c r="D9" s="274"/>
      <c r="E9" s="274"/>
      <c r="F9" s="274"/>
      <c r="G9" s="274"/>
      <c r="H9" s="274"/>
      <c r="I9" s="69"/>
    </row>
    <row r="10" spans="2:9" s="68" customFormat="1" ht="17.25" customHeight="1">
      <c r="B10" s="274" t="s">
        <v>294</v>
      </c>
      <c r="C10" s="274"/>
      <c r="D10" s="274"/>
      <c r="E10" s="274"/>
      <c r="F10" s="274"/>
      <c r="G10" s="274"/>
      <c r="H10" s="274"/>
      <c r="I10" s="69"/>
    </row>
    <row r="11" spans="2:9" ht="17.25" customHeight="1">
      <c r="B11" s="64"/>
      <c r="C11" s="65"/>
      <c r="D11" s="65"/>
      <c r="E11" s="65"/>
      <c r="F11" s="65"/>
      <c r="G11" s="65"/>
      <c r="H11" s="65"/>
      <c r="I11" s="24" t="s">
        <v>73</v>
      </c>
    </row>
    <row r="12" spans="1:9" ht="17.25" customHeight="1">
      <c r="A12" s="70" t="s">
        <v>101</v>
      </c>
      <c r="B12" s="71" t="s">
        <v>155</v>
      </c>
      <c r="C12" s="47" t="s">
        <v>156</v>
      </c>
      <c r="D12" s="47" t="s">
        <v>103</v>
      </c>
      <c r="E12" s="47" t="s">
        <v>157</v>
      </c>
      <c r="F12" s="47" t="s">
        <v>158</v>
      </c>
      <c r="G12" s="72" t="str">
        <f>пр№3!D11</f>
        <v>2024 год</v>
      </c>
      <c r="H12" s="72" t="str">
        <f>пр№3!E11</f>
        <v>2025 год</v>
      </c>
      <c r="I12" s="72" t="str">
        <f>пр№3!F11</f>
        <v>2026 год</v>
      </c>
    </row>
    <row r="13" spans="1:9" ht="17.25" customHeight="1">
      <c r="A13" s="73"/>
      <c r="B13" s="74" t="s">
        <v>6</v>
      </c>
      <c r="C13" s="75" t="s">
        <v>7</v>
      </c>
      <c r="D13" s="75" t="s">
        <v>12</v>
      </c>
      <c r="E13" s="75" t="s">
        <v>13</v>
      </c>
      <c r="F13" s="75" t="s">
        <v>14</v>
      </c>
      <c r="G13" s="75" t="s">
        <v>31</v>
      </c>
      <c r="H13" s="75" t="s">
        <v>32</v>
      </c>
      <c r="I13" s="75" t="s">
        <v>33</v>
      </c>
    </row>
    <row r="14" spans="1:9" ht="17.25" customHeight="1">
      <c r="A14" s="73">
        <f>A13+1</f>
        <v>1</v>
      </c>
      <c r="B14" s="76" t="s">
        <v>159</v>
      </c>
      <c r="C14" s="77">
        <v>903</v>
      </c>
      <c r="D14" s="77" t="s">
        <v>153</v>
      </c>
      <c r="E14" s="77" t="s">
        <v>153</v>
      </c>
      <c r="F14" s="77" t="s">
        <v>153</v>
      </c>
      <c r="G14" s="161">
        <f>G15+G84+G92+G105+G117+G145+G152+G158+G165</f>
        <v>9779888.65</v>
      </c>
      <c r="H14" s="161">
        <f>H15+H84+H92+H105+H117+H145+H152+H158+H165</f>
        <v>7397418</v>
      </c>
      <c r="I14" s="161">
        <f>I15+I84+I92+I105+I117+I145+I152+I158+I165</f>
        <v>7411849</v>
      </c>
    </row>
    <row r="15" spans="1:9" ht="17.25" customHeight="1">
      <c r="A15" s="73">
        <f aca="true" t="shared" si="0" ref="A15:A89">A14+1</f>
        <v>2</v>
      </c>
      <c r="B15" s="76" t="s">
        <v>104</v>
      </c>
      <c r="C15" s="77">
        <v>903</v>
      </c>
      <c r="D15" s="77" t="s">
        <v>105</v>
      </c>
      <c r="E15" s="77" t="s">
        <v>153</v>
      </c>
      <c r="F15" s="77" t="s">
        <v>153</v>
      </c>
      <c r="G15" s="161">
        <f>G16+G23+G29+G68+G74</f>
        <v>7486070.66</v>
      </c>
      <c r="H15" s="161">
        <f>H16+H23+H29+H68+H74</f>
        <v>5046721</v>
      </c>
      <c r="I15" s="161">
        <f>I16+I23+I29+I68+I74</f>
        <v>4974680</v>
      </c>
    </row>
    <row r="16" spans="1:9" ht="17.25" customHeight="1">
      <c r="A16" s="73">
        <f t="shared" si="0"/>
        <v>3</v>
      </c>
      <c r="B16" s="97" t="s">
        <v>160</v>
      </c>
      <c r="C16" s="214">
        <v>903</v>
      </c>
      <c r="D16" s="214" t="s">
        <v>107</v>
      </c>
      <c r="E16" s="144" t="s">
        <v>153</v>
      </c>
      <c r="F16" s="144" t="s">
        <v>153</v>
      </c>
      <c r="G16" s="215">
        <f>G17</f>
        <v>1284274</v>
      </c>
      <c r="H16" s="215">
        <f>H17</f>
        <v>1220997</v>
      </c>
      <c r="I16" s="215">
        <f>I17</f>
        <v>1220997</v>
      </c>
    </row>
    <row r="17" spans="1:9" ht="17.25" customHeight="1">
      <c r="A17" s="73">
        <f t="shared" si="0"/>
        <v>4</v>
      </c>
      <c r="B17" s="79" t="s">
        <v>161</v>
      </c>
      <c r="C17" s="80" t="s">
        <v>37</v>
      </c>
      <c r="D17" s="80" t="s">
        <v>107</v>
      </c>
      <c r="E17" s="224" t="s">
        <v>162</v>
      </c>
      <c r="F17" s="80"/>
      <c r="G17" s="163">
        <f>G18+G20</f>
        <v>1284274</v>
      </c>
      <c r="H17" s="163">
        <f>H18+H20</f>
        <v>1220997</v>
      </c>
      <c r="I17" s="163">
        <f>I18+I20</f>
        <v>1220997</v>
      </c>
    </row>
    <row r="18" spans="1:9" ht="49.5" customHeight="1">
      <c r="A18" s="73">
        <f t="shared" si="0"/>
        <v>5</v>
      </c>
      <c r="B18" s="81" t="s">
        <v>163</v>
      </c>
      <c r="C18" s="80" t="s">
        <v>37</v>
      </c>
      <c r="D18" s="80" t="s">
        <v>107</v>
      </c>
      <c r="E18" s="80" t="s">
        <v>162</v>
      </c>
      <c r="F18" s="80" t="s">
        <v>58</v>
      </c>
      <c r="G18" s="163">
        <f>G19</f>
        <v>1220997</v>
      </c>
      <c r="H18" s="163">
        <f>H19</f>
        <v>1220997</v>
      </c>
      <c r="I18" s="163">
        <f>I19</f>
        <v>1220997</v>
      </c>
    </row>
    <row r="19" spans="1:9" ht="49.5" customHeight="1">
      <c r="A19" s="73">
        <f t="shared" si="0"/>
        <v>6</v>
      </c>
      <c r="B19" s="81" t="s">
        <v>164</v>
      </c>
      <c r="C19" s="80" t="s">
        <v>37</v>
      </c>
      <c r="D19" s="80" t="s">
        <v>107</v>
      </c>
      <c r="E19" s="80" t="s">
        <v>162</v>
      </c>
      <c r="F19" s="80" t="s">
        <v>65</v>
      </c>
      <c r="G19" s="163">
        <v>1220997</v>
      </c>
      <c r="H19" s="163">
        <v>1220997</v>
      </c>
      <c r="I19" s="163">
        <v>1220997</v>
      </c>
    </row>
    <row r="20" spans="1:9" ht="92.25" customHeight="1">
      <c r="A20" s="73">
        <f t="shared" si="0"/>
        <v>7</v>
      </c>
      <c r="B20" s="79" t="s">
        <v>161</v>
      </c>
      <c r="C20" s="80" t="s">
        <v>37</v>
      </c>
      <c r="D20" s="80" t="s">
        <v>107</v>
      </c>
      <c r="E20" s="80" t="s">
        <v>318</v>
      </c>
      <c r="F20" s="80"/>
      <c r="G20" s="163">
        <f aca="true" t="shared" si="1" ref="G20:I21">G21</f>
        <v>63277</v>
      </c>
      <c r="H20" s="163">
        <f t="shared" si="1"/>
        <v>0</v>
      </c>
      <c r="I20" s="163">
        <f t="shared" si="1"/>
        <v>0</v>
      </c>
    </row>
    <row r="21" spans="1:9" ht="99.75" customHeight="1">
      <c r="A21" s="73">
        <f t="shared" si="0"/>
        <v>8</v>
      </c>
      <c r="B21" s="81" t="s">
        <v>319</v>
      </c>
      <c r="C21" s="80" t="s">
        <v>37</v>
      </c>
      <c r="D21" s="80" t="s">
        <v>107</v>
      </c>
      <c r="E21" s="80" t="s">
        <v>318</v>
      </c>
      <c r="F21" s="80" t="s">
        <v>58</v>
      </c>
      <c r="G21" s="163">
        <f t="shared" si="1"/>
        <v>63277</v>
      </c>
      <c r="H21" s="163">
        <f t="shared" si="1"/>
        <v>0</v>
      </c>
      <c r="I21" s="163">
        <f t="shared" si="1"/>
        <v>0</v>
      </c>
    </row>
    <row r="22" spans="1:9" ht="57" customHeight="1">
      <c r="A22" s="73">
        <f t="shared" si="0"/>
        <v>9</v>
      </c>
      <c r="B22" s="81" t="s">
        <v>164</v>
      </c>
      <c r="C22" s="80" t="s">
        <v>37</v>
      </c>
      <c r="D22" s="80" t="s">
        <v>107</v>
      </c>
      <c r="E22" s="80" t="s">
        <v>318</v>
      </c>
      <c r="F22" s="80" t="s">
        <v>65</v>
      </c>
      <c r="G22" s="163">
        <v>63277</v>
      </c>
      <c r="H22" s="163">
        <v>0</v>
      </c>
      <c r="I22" s="163">
        <v>0</v>
      </c>
    </row>
    <row r="23" spans="1:9" ht="49.5" customHeight="1">
      <c r="A23" s="73">
        <v>7</v>
      </c>
      <c r="B23" s="220" t="s">
        <v>108</v>
      </c>
      <c r="C23" s="214">
        <v>903</v>
      </c>
      <c r="D23" s="214" t="s">
        <v>109</v>
      </c>
      <c r="E23" s="221"/>
      <c r="F23" s="144"/>
      <c r="G23" s="215">
        <f>G25</f>
        <v>16800</v>
      </c>
      <c r="H23" s="215">
        <f>H25</f>
        <v>16800</v>
      </c>
      <c r="I23" s="215">
        <f>I25</f>
        <v>16800</v>
      </c>
    </row>
    <row r="24" spans="1:9" ht="49.5" customHeight="1">
      <c r="A24" s="73">
        <f t="shared" si="0"/>
        <v>8</v>
      </c>
      <c r="B24" s="84" t="s">
        <v>165</v>
      </c>
      <c r="C24" s="78">
        <v>903</v>
      </c>
      <c r="D24" s="78" t="s">
        <v>109</v>
      </c>
      <c r="E24" s="83" t="s">
        <v>166</v>
      </c>
      <c r="F24" s="78"/>
      <c r="G24" s="162">
        <f aca="true" t="shared" si="2" ref="G24:I25">G27</f>
        <v>16800</v>
      </c>
      <c r="H24" s="162">
        <f t="shared" si="2"/>
        <v>16800</v>
      </c>
      <c r="I24" s="162">
        <f t="shared" si="2"/>
        <v>16800</v>
      </c>
    </row>
    <row r="25" spans="1:9" ht="49.5" customHeight="1">
      <c r="A25" s="73">
        <f t="shared" si="0"/>
        <v>9</v>
      </c>
      <c r="B25" s="84" t="s">
        <v>167</v>
      </c>
      <c r="C25" s="78">
        <v>903</v>
      </c>
      <c r="D25" s="78" t="s">
        <v>109</v>
      </c>
      <c r="E25" s="83" t="s">
        <v>168</v>
      </c>
      <c r="F25" s="78"/>
      <c r="G25" s="162">
        <f t="shared" si="2"/>
        <v>16800</v>
      </c>
      <c r="H25" s="162">
        <f t="shared" si="2"/>
        <v>16800</v>
      </c>
      <c r="I25" s="162">
        <f t="shared" si="2"/>
        <v>16800</v>
      </c>
    </row>
    <row r="26" spans="1:9" ht="49.5" customHeight="1">
      <c r="A26" s="73">
        <f t="shared" si="0"/>
        <v>10</v>
      </c>
      <c r="B26" s="84" t="s">
        <v>167</v>
      </c>
      <c r="C26" s="78">
        <v>903</v>
      </c>
      <c r="D26" s="78" t="s">
        <v>109</v>
      </c>
      <c r="E26" s="83" t="s">
        <v>169</v>
      </c>
      <c r="F26" s="78"/>
      <c r="G26" s="162">
        <f aca="true" t="shared" si="3" ref="G26:I27">G27</f>
        <v>16800</v>
      </c>
      <c r="H26" s="162">
        <f t="shared" si="3"/>
        <v>16800</v>
      </c>
      <c r="I26" s="162">
        <f t="shared" si="3"/>
        <v>16800</v>
      </c>
    </row>
    <row r="27" spans="1:9" ht="49.5" customHeight="1">
      <c r="A27" s="73">
        <f t="shared" si="0"/>
        <v>11</v>
      </c>
      <c r="B27" s="85" t="s">
        <v>163</v>
      </c>
      <c r="C27" s="78">
        <v>903</v>
      </c>
      <c r="D27" s="78" t="s">
        <v>109</v>
      </c>
      <c r="E27" s="83" t="s">
        <v>169</v>
      </c>
      <c r="F27" s="78">
        <v>100</v>
      </c>
      <c r="G27" s="162">
        <f t="shared" si="3"/>
        <v>16800</v>
      </c>
      <c r="H27" s="162">
        <f t="shared" si="3"/>
        <v>16800</v>
      </c>
      <c r="I27" s="162">
        <f t="shared" si="3"/>
        <v>16800</v>
      </c>
    </row>
    <row r="28" spans="1:9" ht="49.5" customHeight="1">
      <c r="A28" s="73">
        <f t="shared" si="0"/>
        <v>12</v>
      </c>
      <c r="B28" s="86" t="s">
        <v>170</v>
      </c>
      <c r="C28" s="78">
        <v>903</v>
      </c>
      <c r="D28" s="78" t="s">
        <v>109</v>
      </c>
      <c r="E28" s="83" t="s">
        <v>169</v>
      </c>
      <c r="F28" s="78">
        <v>120</v>
      </c>
      <c r="G28" s="162">
        <v>16800</v>
      </c>
      <c r="H28" s="162">
        <v>16800</v>
      </c>
      <c r="I28" s="162">
        <v>16800</v>
      </c>
    </row>
    <row r="29" spans="1:9" ht="99.75" customHeight="1">
      <c r="A29" s="73">
        <f t="shared" si="0"/>
        <v>13</v>
      </c>
      <c r="B29" s="225" t="s">
        <v>110</v>
      </c>
      <c r="C29" s="214">
        <v>903</v>
      </c>
      <c r="D29" s="214" t="s">
        <v>111</v>
      </c>
      <c r="E29" s="144"/>
      <c r="F29" s="144"/>
      <c r="G29" s="215">
        <f>G30+G57</f>
        <v>6173486.66</v>
      </c>
      <c r="H29" s="215">
        <f>H30+H57</f>
        <v>3798024</v>
      </c>
      <c r="I29" s="215">
        <f>I30+I57</f>
        <v>3725983</v>
      </c>
    </row>
    <row r="30" spans="1:9" ht="49.5" customHeight="1">
      <c r="A30" s="73">
        <f t="shared" si="0"/>
        <v>14</v>
      </c>
      <c r="B30" s="87" t="s">
        <v>165</v>
      </c>
      <c r="C30" s="78">
        <v>903</v>
      </c>
      <c r="D30" s="78" t="s">
        <v>111</v>
      </c>
      <c r="E30" s="83" t="s">
        <v>166</v>
      </c>
      <c r="F30" s="78" t="s">
        <v>153</v>
      </c>
      <c r="G30" s="164">
        <f>G31</f>
        <v>5320527.66</v>
      </c>
      <c r="H30" s="164">
        <f>H31</f>
        <v>3008536</v>
      </c>
      <c r="I30" s="164">
        <f>I31</f>
        <v>2936495</v>
      </c>
    </row>
    <row r="31" spans="1:9" ht="49.5" customHeight="1">
      <c r="A31" s="73">
        <f t="shared" si="0"/>
        <v>15</v>
      </c>
      <c r="B31" s="87" t="s">
        <v>172</v>
      </c>
      <c r="C31" s="78">
        <v>903</v>
      </c>
      <c r="D31" s="78" t="s">
        <v>111</v>
      </c>
      <c r="E31" s="83" t="s">
        <v>173</v>
      </c>
      <c r="F31" s="78" t="s">
        <v>153</v>
      </c>
      <c r="G31" s="162">
        <f>G32+G42+G45+G48+G51+G54</f>
        <v>5320527.66</v>
      </c>
      <c r="H31" s="162">
        <f>H32+H42+H45+H48+H51+H54</f>
        <v>3008536</v>
      </c>
      <c r="I31" s="162">
        <f>I32+I42+I45+I48+I51+I54</f>
        <v>2936495</v>
      </c>
    </row>
    <row r="32" spans="1:9" ht="49.5" customHeight="1">
      <c r="A32" s="73">
        <f t="shared" si="0"/>
        <v>16</v>
      </c>
      <c r="B32" s="87" t="s">
        <v>174</v>
      </c>
      <c r="C32" s="78">
        <v>903</v>
      </c>
      <c r="D32" s="78" t="s">
        <v>111</v>
      </c>
      <c r="E32" s="83" t="s">
        <v>175</v>
      </c>
      <c r="F32" s="78" t="s">
        <v>153</v>
      </c>
      <c r="G32" s="162">
        <f>G33+G38+G40+G35</f>
        <v>1932427.6600000001</v>
      </c>
      <c r="H32" s="162">
        <f>H33+H38+H40+H35</f>
        <v>853386</v>
      </c>
      <c r="I32" s="162">
        <f>I33+I38+I40+I35</f>
        <v>788345</v>
      </c>
    </row>
    <row r="33" spans="1:9" ht="49.5" customHeight="1">
      <c r="A33" s="73">
        <f t="shared" si="0"/>
        <v>17</v>
      </c>
      <c r="B33" s="81" t="s">
        <v>163</v>
      </c>
      <c r="C33" s="80" t="s">
        <v>37</v>
      </c>
      <c r="D33" s="80" t="s">
        <v>111</v>
      </c>
      <c r="E33" s="80" t="s">
        <v>175</v>
      </c>
      <c r="F33" s="80" t="s">
        <v>58</v>
      </c>
      <c r="G33" s="163">
        <f>G34</f>
        <v>785690</v>
      </c>
      <c r="H33" s="163">
        <f>H34</f>
        <v>785690</v>
      </c>
      <c r="I33" s="163">
        <f>I34</f>
        <v>785690</v>
      </c>
    </row>
    <row r="34" spans="1:9" ht="49.5" customHeight="1">
      <c r="A34" s="73">
        <f t="shared" si="0"/>
        <v>18</v>
      </c>
      <c r="B34" s="88" t="s">
        <v>170</v>
      </c>
      <c r="C34" s="80" t="s">
        <v>37</v>
      </c>
      <c r="D34" s="80" t="s">
        <v>111</v>
      </c>
      <c r="E34" s="80" t="s">
        <v>175</v>
      </c>
      <c r="F34" s="80" t="s">
        <v>65</v>
      </c>
      <c r="G34" s="163">
        <v>785690</v>
      </c>
      <c r="H34" s="163">
        <v>785690</v>
      </c>
      <c r="I34" s="163">
        <v>785690</v>
      </c>
    </row>
    <row r="35" spans="1:9" ht="63.75" customHeight="1">
      <c r="A35" s="73">
        <f>A28+1</f>
        <v>13</v>
      </c>
      <c r="B35" s="87" t="s">
        <v>174</v>
      </c>
      <c r="C35" s="78">
        <v>903</v>
      </c>
      <c r="D35" s="78" t="s">
        <v>111</v>
      </c>
      <c r="E35" s="80" t="s">
        <v>320</v>
      </c>
      <c r="F35" s="78" t="s">
        <v>153</v>
      </c>
      <c r="G35" s="162">
        <f aca="true" t="shared" si="4" ref="G35:I36">G36</f>
        <v>379663</v>
      </c>
      <c r="H35" s="162">
        <f t="shared" si="4"/>
        <v>0</v>
      </c>
      <c r="I35" s="162">
        <f t="shared" si="4"/>
        <v>0</v>
      </c>
    </row>
    <row r="36" spans="1:9" ht="75" customHeight="1">
      <c r="A36" s="73">
        <f>A35+1</f>
        <v>14</v>
      </c>
      <c r="B36" s="81" t="s">
        <v>319</v>
      </c>
      <c r="C36" s="80" t="s">
        <v>37</v>
      </c>
      <c r="D36" s="80" t="s">
        <v>111</v>
      </c>
      <c r="E36" s="80" t="s">
        <v>320</v>
      </c>
      <c r="F36" s="80" t="s">
        <v>58</v>
      </c>
      <c r="G36" s="163">
        <f t="shared" si="4"/>
        <v>379663</v>
      </c>
      <c r="H36" s="163">
        <f t="shared" si="4"/>
        <v>0</v>
      </c>
      <c r="I36" s="163">
        <f t="shared" si="4"/>
        <v>0</v>
      </c>
    </row>
    <row r="37" spans="1:9" ht="45">
      <c r="A37" s="73">
        <f>A36+1</f>
        <v>15</v>
      </c>
      <c r="B37" s="88" t="s">
        <v>170</v>
      </c>
      <c r="C37" s="80" t="s">
        <v>37</v>
      </c>
      <c r="D37" s="80" t="s">
        <v>111</v>
      </c>
      <c r="E37" s="80" t="s">
        <v>320</v>
      </c>
      <c r="F37" s="80" t="s">
        <v>65</v>
      </c>
      <c r="G37" s="163">
        <v>379663</v>
      </c>
      <c r="H37" s="163">
        <v>0</v>
      </c>
      <c r="I37" s="163">
        <v>0</v>
      </c>
    </row>
    <row r="38" spans="1:9" ht="49.5" customHeight="1">
      <c r="A38" s="73">
        <f>A34+1</f>
        <v>19</v>
      </c>
      <c r="B38" s="85" t="s">
        <v>176</v>
      </c>
      <c r="C38" s="78">
        <v>903</v>
      </c>
      <c r="D38" s="78" t="s">
        <v>111</v>
      </c>
      <c r="E38" s="83" t="s">
        <v>175</v>
      </c>
      <c r="F38" s="78">
        <v>200</v>
      </c>
      <c r="G38" s="162">
        <f>G39</f>
        <v>764844.66</v>
      </c>
      <c r="H38" s="162">
        <f>H39</f>
        <v>65466</v>
      </c>
      <c r="I38" s="162">
        <f>I39</f>
        <v>0</v>
      </c>
    </row>
    <row r="39" spans="1:9" ht="49.5" customHeight="1">
      <c r="A39" s="73">
        <f t="shared" si="0"/>
        <v>20</v>
      </c>
      <c r="B39" s="89" t="s">
        <v>177</v>
      </c>
      <c r="C39" s="78">
        <v>903</v>
      </c>
      <c r="D39" s="78" t="s">
        <v>111</v>
      </c>
      <c r="E39" s="83" t="s">
        <v>175</v>
      </c>
      <c r="F39" s="78">
        <v>240</v>
      </c>
      <c r="G39" s="162">
        <v>764844.66</v>
      </c>
      <c r="H39" s="162">
        <v>65466</v>
      </c>
      <c r="I39" s="162">
        <v>0</v>
      </c>
    </row>
    <row r="40" spans="1:9" ht="49.5" customHeight="1">
      <c r="A40" s="73">
        <f t="shared" si="0"/>
        <v>21</v>
      </c>
      <c r="B40" s="85" t="s">
        <v>178</v>
      </c>
      <c r="C40" s="80" t="s">
        <v>37</v>
      </c>
      <c r="D40" s="80" t="s">
        <v>111</v>
      </c>
      <c r="E40" s="80" t="s">
        <v>175</v>
      </c>
      <c r="F40" s="80" t="s">
        <v>179</v>
      </c>
      <c r="G40" s="163">
        <f>G41</f>
        <v>2230</v>
      </c>
      <c r="H40" s="163">
        <f>H41</f>
        <v>2230</v>
      </c>
      <c r="I40" s="163">
        <f>I41</f>
        <v>2655</v>
      </c>
    </row>
    <row r="41" spans="1:9" ht="49.5" customHeight="1">
      <c r="A41" s="73">
        <f t="shared" si="0"/>
        <v>22</v>
      </c>
      <c r="B41" s="85" t="s">
        <v>180</v>
      </c>
      <c r="C41" s="80" t="s">
        <v>37</v>
      </c>
      <c r="D41" s="80" t="s">
        <v>111</v>
      </c>
      <c r="E41" s="80" t="s">
        <v>175</v>
      </c>
      <c r="F41" s="80" t="s">
        <v>181</v>
      </c>
      <c r="G41" s="163">
        <v>2230</v>
      </c>
      <c r="H41" s="165">
        <v>2230</v>
      </c>
      <c r="I41" s="165">
        <v>2655</v>
      </c>
    </row>
    <row r="42" spans="1:9" ht="49.5" customHeight="1">
      <c r="A42" s="73">
        <f t="shared" si="0"/>
        <v>23</v>
      </c>
      <c r="B42" s="79" t="s">
        <v>182</v>
      </c>
      <c r="C42" s="82" t="s">
        <v>37</v>
      </c>
      <c r="D42" s="82" t="s">
        <v>111</v>
      </c>
      <c r="E42" s="82" t="s">
        <v>183</v>
      </c>
      <c r="F42" s="82"/>
      <c r="G42" s="160">
        <f aca="true" t="shared" si="5" ref="G42:I43">G43</f>
        <v>1178000</v>
      </c>
      <c r="H42" s="160">
        <f t="shared" si="5"/>
        <v>0</v>
      </c>
      <c r="I42" s="160">
        <v>0</v>
      </c>
    </row>
    <row r="43" spans="1:9" ht="49.5" customHeight="1">
      <c r="A43" s="73">
        <f t="shared" si="0"/>
        <v>24</v>
      </c>
      <c r="B43" s="81" t="s">
        <v>163</v>
      </c>
      <c r="C43" s="82" t="s">
        <v>37</v>
      </c>
      <c r="D43" s="82" t="s">
        <v>111</v>
      </c>
      <c r="E43" s="82" t="s">
        <v>183</v>
      </c>
      <c r="F43" s="82" t="s">
        <v>58</v>
      </c>
      <c r="G43" s="160">
        <f t="shared" si="5"/>
        <v>1178000</v>
      </c>
      <c r="H43" s="160">
        <f t="shared" si="5"/>
        <v>0</v>
      </c>
      <c r="I43" s="160">
        <f t="shared" si="5"/>
        <v>0</v>
      </c>
    </row>
    <row r="44" spans="1:9" ht="49.5" customHeight="1">
      <c r="A44" s="73">
        <f t="shared" si="0"/>
        <v>25</v>
      </c>
      <c r="B44" s="88" t="s">
        <v>170</v>
      </c>
      <c r="C44" s="80" t="s">
        <v>37</v>
      </c>
      <c r="D44" s="80" t="s">
        <v>111</v>
      </c>
      <c r="E44" s="80" t="s">
        <v>183</v>
      </c>
      <c r="F44" s="80" t="s">
        <v>65</v>
      </c>
      <c r="G44" s="163">
        <v>1178000</v>
      </c>
      <c r="H44" s="163">
        <v>0</v>
      </c>
      <c r="I44" s="163">
        <v>0</v>
      </c>
    </row>
    <row r="45" spans="1:9" ht="49.5" customHeight="1">
      <c r="A45" s="73">
        <f t="shared" si="0"/>
        <v>26</v>
      </c>
      <c r="B45" s="79" t="s">
        <v>184</v>
      </c>
      <c r="C45" s="78">
        <v>903</v>
      </c>
      <c r="D45" s="78" t="s">
        <v>111</v>
      </c>
      <c r="E45" s="83" t="s">
        <v>185</v>
      </c>
      <c r="F45" s="78"/>
      <c r="G45" s="162">
        <f>G46</f>
        <v>30000</v>
      </c>
      <c r="H45" s="162">
        <v>0</v>
      </c>
      <c r="I45" s="162">
        <v>0</v>
      </c>
    </row>
    <row r="46" spans="1:9" ht="49.5" customHeight="1">
      <c r="A46" s="73">
        <f t="shared" si="0"/>
        <v>27</v>
      </c>
      <c r="B46" s="81" t="s">
        <v>163</v>
      </c>
      <c r="C46" s="78">
        <v>903</v>
      </c>
      <c r="D46" s="78" t="s">
        <v>111</v>
      </c>
      <c r="E46" s="83" t="s">
        <v>185</v>
      </c>
      <c r="F46" s="78" t="s">
        <v>58</v>
      </c>
      <c r="G46" s="162">
        <f>G47</f>
        <v>30000</v>
      </c>
      <c r="H46" s="162">
        <v>0</v>
      </c>
      <c r="I46" s="162">
        <v>0</v>
      </c>
    </row>
    <row r="47" spans="1:9" ht="49.5" customHeight="1">
      <c r="A47" s="73">
        <f t="shared" si="0"/>
        <v>28</v>
      </c>
      <c r="B47" s="88" t="s">
        <v>170</v>
      </c>
      <c r="C47" s="78">
        <v>903</v>
      </c>
      <c r="D47" s="78" t="s">
        <v>111</v>
      </c>
      <c r="E47" s="83" t="s">
        <v>185</v>
      </c>
      <c r="F47" s="78">
        <v>120</v>
      </c>
      <c r="G47" s="162">
        <v>30000</v>
      </c>
      <c r="H47" s="162">
        <v>0</v>
      </c>
      <c r="I47" s="162">
        <v>0</v>
      </c>
    </row>
    <row r="48" spans="1:9" ht="49.5" customHeight="1">
      <c r="A48" s="73">
        <f t="shared" si="0"/>
        <v>29</v>
      </c>
      <c r="B48" s="79" t="s">
        <v>186</v>
      </c>
      <c r="C48" s="82" t="s">
        <v>37</v>
      </c>
      <c r="D48" s="82" t="s">
        <v>111</v>
      </c>
      <c r="E48" s="82" t="s">
        <v>187</v>
      </c>
      <c r="F48" s="82"/>
      <c r="G48" s="160">
        <f aca="true" t="shared" si="6" ref="G48:I49">G49</f>
        <v>1367100</v>
      </c>
      <c r="H48" s="160">
        <f>H49</f>
        <v>1367050</v>
      </c>
      <c r="I48" s="160">
        <f t="shared" si="6"/>
        <v>1367050</v>
      </c>
    </row>
    <row r="49" spans="1:9" ht="49.5" customHeight="1">
      <c r="A49" s="73">
        <f t="shared" si="0"/>
        <v>30</v>
      </c>
      <c r="B49" s="81" t="s">
        <v>163</v>
      </c>
      <c r="C49" s="82" t="s">
        <v>37</v>
      </c>
      <c r="D49" s="82" t="s">
        <v>111</v>
      </c>
      <c r="E49" s="82" t="s">
        <v>187</v>
      </c>
      <c r="F49" s="82" t="s">
        <v>58</v>
      </c>
      <c r="G49" s="160">
        <f t="shared" si="6"/>
        <v>1367100</v>
      </c>
      <c r="H49" s="160">
        <f t="shared" si="6"/>
        <v>1367050</v>
      </c>
      <c r="I49" s="160">
        <f t="shared" si="6"/>
        <v>1367050</v>
      </c>
    </row>
    <row r="50" spans="1:9" ht="49.5" customHeight="1">
      <c r="A50" s="73">
        <f t="shared" si="0"/>
        <v>31</v>
      </c>
      <c r="B50" s="88" t="s">
        <v>170</v>
      </c>
      <c r="C50" s="80" t="s">
        <v>37</v>
      </c>
      <c r="D50" s="80" t="s">
        <v>111</v>
      </c>
      <c r="E50" s="80" t="s">
        <v>187</v>
      </c>
      <c r="F50" s="80" t="s">
        <v>65</v>
      </c>
      <c r="G50" s="166">
        <v>1367100</v>
      </c>
      <c r="H50" s="166">
        <v>1367050</v>
      </c>
      <c r="I50" s="166">
        <v>1367050</v>
      </c>
    </row>
    <row r="51" spans="1:9" ht="49.5" customHeight="1">
      <c r="A51" s="73">
        <f t="shared" si="0"/>
        <v>32</v>
      </c>
      <c r="B51" s="79" t="s">
        <v>188</v>
      </c>
      <c r="C51" s="78">
        <v>903</v>
      </c>
      <c r="D51" s="78" t="s">
        <v>111</v>
      </c>
      <c r="E51" s="83" t="s">
        <v>189</v>
      </c>
      <c r="F51" s="90"/>
      <c r="G51" s="167">
        <f aca="true" t="shared" si="7" ref="G51:I52">G52</f>
        <v>804000</v>
      </c>
      <c r="H51" s="167">
        <f t="shared" si="7"/>
        <v>788100</v>
      </c>
      <c r="I51" s="167">
        <f t="shared" si="7"/>
        <v>781100</v>
      </c>
    </row>
    <row r="52" spans="1:9" ht="49.5" customHeight="1">
      <c r="A52" s="73">
        <f t="shared" si="0"/>
        <v>33</v>
      </c>
      <c r="B52" s="85" t="s">
        <v>176</v>
      </c>
      <c r="C52" s="78">
        <v>903</v>
      </c>
      <c r="D52" s="78" t="s">
        <v>111</v>
      </c>
      <c r="E52" s="83" t="s">
        <v>189</v>
      </c>
      <c r="F52" s="78">
        <v>200</v>
      </c>
      <c r="G52" s="168">
        <f t="shared" si="7"/>
        <v>804000</v>
      </c>
      <c r="H52" s="169">
        <f t="shared" si="7"/>
        <v>788100</v>
      </c>
      <c r="I52" s="169">
        <f t="shared" si="7"/>
        <v>781100</v>
      </c>
    </row>
    <row r="53" spans="1:9" ht="49.5" customHeight="1">
      <c r="A53" s="73">
        <f t="shared" si="0"/>
        <v>34</v>
      </c>
      <c r="B53" s="89" t="s">
        <v>177</v>
      </c>
      <c r="C53" s="78">
        <v>903</v>
      </c>
      <c r="D53" s="78" t="s">
        <v>111</v>
      </c>
      <c r="E53" s="83" t="s">
        <v>189</v>
      </c>
      <c r="F53" s="78">
        <v>240</v>
      </c>
      <c r="G53" s="170">
        <v>804000</v>
      </c>
      <c r="H53" s="170">
        <v>788100</v>
      </c>
      <c r="I53" s="170">
        <v>781100</v>
      </c>
    </row>
    <row r="54" spans="1:9" ht="49.5" customHeight="1">
      <c r="A54" s="73">
        <f t="shared" si="0"/>
        <v>35</v>
      </c>
      <c r="B54" s="79" t="s">
        <v>255</v>
      </c>
      <c r="C54" s="78">
        <v>903</v>
      </c>
      <c r="D54" s="78" t="s">
        <v>111</v>
      </c>
      <c r="E54" s="83" t="s">
        <v>254</v>
      </c>
      <c r="F54" s="90"/>
      <c r="G54" s="167">
        <f aca="true" t="shared" si="8" ref="G54:I55">G55</f>
        <v>9000</v>
      </c>
      <c r="H54" s="167">
        <f t="shared" si="8"/>
        <v>0</v>
      </c>
      <c r="I54" s="167">
        <f t="shared" si="8"/>
        <v>0</v>
      </c>
    </row>
    <row r="55" spans="1:9" ht="49.5" customHeight="1">
      <c r="A55" s="73">
        <f t="shared" si="0"/>
        <v>36</v>
      </c>
      <c r="B55" s="85" t="s">
        <v>176</v>
      </c>
      <c r="C55" s="78">
        <v>903</v>
      </c>
      <c r="D55" s="78" t="s">
        <v>111</v>
      </c>
      <c r="E55" s="83" t="s">
        <v>254</v>
      </c>
      <c r="F55" s="78">
        <v>200</v>
      </c>
      <c r="G55" s="168">
        <f t="shared" si="8"/>
        <v>9000</v>
      </c>
      <c r="H55" s="169">
        <f t="shared" si="8"/>
        <v>0</v>
      </c>
      <c r="I55" s="169">
        <f t="shared" si="8"/>
        <v>0</v>
      </c>
    </row>
    <row r="56" spans="1:9" ht="49.5" customHeight="1">
      <c r="A56" s="73">
        <f t="shared" si="0"/>
        <v>37</v>
      </c>
      <c r="B56" s="89" t="s">
        <v>177</v>
      </c>
      <c r="C56" s="78">
        <v>903</v>
      </c>
      <c r="D56" s="78" t="s">
        <v>111</v>
      </c>
      <c r="E56" s="83" t="s">
        <v>254</v>
      </c>
      <c r="F56" s="78">
        <v>240</v>
      </c>
      <c r="G56" s="170">
        <v>9000</v>
      </c>
      <c r="H56" s="170">
        <v>0</v>
      </c>
      <c r="I56" s="170">
        <v>0</v>
      </c>
    </row>
    <row r="57" spans="1:9" ht="49.5" customHeight="1">
      <c r="A57" s="73">
        <f t="shared" si="0"/>
        <v>38</v>
      </c>
      <c r="B57" s="91" t="s">
        <v>191</v>
      </c>
      <c r="C57" s="78">
        <v>903</v>
      </c>
      <c r="D57" s="78" t="s">
        <v>111</v>
      </c>
      <c r="E57" s="83" t="s">
        <v>192</v>
      </c>
      <c r="F57" s="78"/>
      <c r="G57" s="170">
        <f>G58</f>
        <v>852959</v>
      </c>
      <c r="H57" s="170">
        <f>H58</f>
        <v>789488</v>
      </c>
      <c r="I57" s="170">
        <f>I58</f>
        <v>789488</v>
      </c>
    </row>
    <row r="58" spans="1:9" ht="49.5" customHeight="1">
      <c r="A58" s="73">
        <f t="shared" si="0"/>
        <v>39</v>
      </c>
      <c r="B58" s="84" t="s">
        <v>193</v>
      </c>
      <c r="C58" s="78">
        <v>903</v>
      </c>
      <c r="D58" s="78" t="s">
        <v>111</v>
      </c>
      <c r="E58" s="83" t="s">
        <v>194</v>
      </c>
      <c r="F58" s="78"/>
      <c r="G58" s="170">
        <f>G61+G64+G67</f>
        <v>852959</v>
      </c>
      <c r="H58" s="170">
        <f>H61+H64+H67</f>
        <v>789488</v>
      </c>
      <c r="I58" s="170">
        <f>I61+I64+I67</f>
        <v>789488</v>
      </c>
    </row>
    <row r="59" spans="1:9" ht="49.5" customHeight="1">
      <c r="A59" s="73">
        <f t="shared" si="0"/>
        <v>40</v>
      </c>
      <c r="B59" s="92" t="s">
        <v>195</v>
      </c>
      <c r="C59" s="78">
        <v>903</v>
      </c>
      <c r="D59" s="78" t="s">
        <v>111</v>
      </c>
      <c r="E59" s="93" t="s">
        <v>196</v>
      </c>
      <c r="F59" s="78"/>
      <c r="G59" s="162">
        <f aca="true" t="shared" si="9" ref="G59:I60">G60</f>
        <v>3220</v>
      </c>
      <c r="H59" s="168">
        <f t="shared" si="9"/>
        <v>3026</v>
      </c>
      <c r="I59" s="168">
        <f t="shared" si="9"/>
        <v>3026</v>
      </c>
    </row>
    <row r="60" spans="1:9" ht="49.5" customHeight="1">
      <c r="A60" s="73">
        <f t="shared" si="0"/>
        <v>41</v>
      </c>
      <c r="B60" s="94" t="s">
        <v>197</v>
      </c>
      <c r="C60" s="78">
        <v>903</v>
      </c>
      <c r="D60" s="78" t="s">
        <v>111</v>
      </c>
      <c r="E60" s="93" t="s">
        <v>196</v>
      </c>
      <c r="F60" s="78">
        <v>500</v>
      </c>
      <c r="G60" s="162">
        <f t="shared" si="9"/>
        <v>3220</v>
      </c>
      <c r="H60" s="168">
        <f t="shared" si="9"/>
        <v>3026</v>
      </c>
      <c r="I60" s="168">
        <f t="shared" si="9"/>
        <v>3026</v>
      </c>
    </row>
    <row r="61" spans="1:9" ht="49.5" customHeight="1">
      <c r="A61" s="73">
        <f t="shared" si="0"/>
        <v>42</v>
      </c>
      <c r="B61" s="89" t="s">
        <v>69</v>
      </c>
      <c r="C61" s="78">
        <v>903</v>
      </c>
      <c r="D61" s="78" t="s">
        <v>111</v>
      </c>
      <c r="E61" s="93" t="s">
        <v>196</v>
      </c>
      <c r="F61" s="78">
        <v>540</v>
      </c>
      <c r="G61" s="162">
        <v>3220</v>
      </c>
      <c r="H61" s="162">
        <v>3026</v>
      </c>
      <c r="I61" s="162">
        <v>3026</v>
      </c>
    </row>
    <row r="62" spans="1:9" ht="49.5" customHeight="1">
      <c r="A62" s="73">
        <f t="shared" si="0"/>
        <v>43</v>
      </c>
      <c r="B62" s="79" t="s">
        <v>198</v>
      </c>
      <c r="C62" s="78">
        <v>903</v>
      </c>
      <c r="D62" s="78" t="s">
        <v>111</v>
      </c>
      <c r="E62" s="93" t="s">
        <v>199</v>
      </c>
      <c r="F62" s="78"/>
      <c r="G62" s="162">
        <f aca="true" t="shared" si="10" ref="G62:I66">G63</f>
        <v>848967</v>
      </c>
      <c r="H62" s="162">
        <f t="shared" si="10"/>
        <v>785690</v>
      </c>
      <c r="I62" s="162">
        <f t="shared" si="10"/>
        <v>785690</v>
      </c>
    </row>
    <row r="63" spans="1:9" ht="49.5" customHeight="1">
      <c r="A63" s="73">
        <f t="shared" si="0"/>
        <v>44</v>
      </c>
      <c r="B63" s="94" t="s">
        <v>197</v>
      </c>
      <c r="C63" s="78">
        <v>903</v>
      </c>
      <c r="D63" s="78" t="s">
        <v>111</v>
      </c>
      <c r="E63" s="93" t="s">
        <v>199</v>
      </c>
      <c r="F63" s="78">
        <v>500</v>
      </c>
      <c r="G63" s="162">
        <f t="shared" si="10"/>
        <v>848967</v>
      </c>
      <c r="H63" s="162">
        <f t="shared" si="10"/>
        <v>785690</v>
      </c>
      <c r="I63" s="162">
        <f t="shared" si="10"/>
        <v>785690</v>
      </c>
    </row>
    <row r="64" spans="1:9" ht="49.5" customHeight="1">
      <c r="A64" s="73">
        <f t="shared" si="0"/>
        <v>45</v>
      </c>
      <c r="B64" s="89" t="s">
        <v>69</v>
      </c>
      <c r="C64" s="78">
        <v>903</v>
      </c>
      <c r="D64" s="95" t="s">
        <v>111</v>
      </c>
      <c r="E64" s="93" t="s">
        <v>199</v>
      </c>
      <c r="F64" s="78">
        <v>540</v>
      </c>
      <c r="G64" s="162">
        <v>848967</v>
      </c>
      <c r="H64" s="162">
        <v>785690</v>
      </c>
      <c r="I64" s="162">
        <v>785690</v>
      </c>
    </row>
    <row r="65" spans="1:9" ht="49.5" customHeight="1">
      <c r="A65" s="73">
        <f t="shared" si="0"/>
        <v>46</v>
      </c>
      <c r="B65" s="79" t="s">
        <v>200</v>
      </c>
      <c r="C65" s="78">
        <v>903</v>
      </c>
      <c r="D65" s="78" t="s">
        <v>111</v>
      </c>
      <c r="E65" s="93" t="s">
        <v>201</v>
      </c>
      <c r="F65" s="78"/>
      <c r="G65" s="162">
        <f t="shared" si="10"/>
        <v>772</v>
      </c>
      <c r="H65" s="162">
        <f t="shared" si="10"/>
        <v>772</v>
      </c>
      <c r="I65" s="162">
        <f t="shared" si="10"/>
        <v>772</v>
      </c>
    </row>
    <row r="66" spans="1:9" ht="49.5" customHeight="1">
      <c r="A66" s="73">
        <f t="shared" si="0"/>
        <v>47</v>
      </c>
      <c r="B66" s="94" t="s">
        <v>197</v>
      </c>
      <c r="C66" s="78">
        <v>903</v>
      </c>
      <c r="D66" s="78" t="s">
        <v>111</v>
      </c>
      <c r="E66" s="93" t="s">
        <v>201</v>
      </c>
      <c r="F66" s="78">
        <v>500</v>
      </c>
      <c r="G66" s="162">
        <f t="shared" si="10"/>
        <v>772</v>
      </c>
      <c r="H66" s="162">
        <f t="shared" si="10"/>
        <v>772</v>
      </c>
      <c r="I66" s="162">
        <f t="shared" si="10"/>
        <v>772</v>
      </c>
    </row>
    <row r="67" spans="1:9" ht="49.5" customHeight="1">
      <c r="A67" s="73">
        <f t="shared" si="0"/>
        <v>48</v>
      </c>
      <c r="B67" s="89" t="s">
        <v>69</v>
      </c>
      <c r="C67" s="78">
        <v>903</v>
      </c>
      <c r="D67" s="95" t="s">
        <v>111</v>
      </c>
      <c r="E67" s="93" t="s">
        <v>201</v>
      </c>
      <c r="F67" s="78">
        <v>540</v>
      </c>
      <c r="G67" s="162">
        <v>772</v>
      </c>
      <c r="H67" s="162">
        <v>772</v>
      </c>
      <c r="I67" s="162">
        <v>772</v>
      </c>
    </row>
    <row r="68" spans="1:9" ht="49.5" customHeight="1">
      <c r="A68" s="73">
        <f t="shared" si="0"/>
        <v>49</v>
      </c>
      <c r="B68" s="97" t="s">
        <v>114</v>
      </c>
      <c r="C68" s="214">
        <v>903</v>
      </c>
      <c r="D68" s="214" t="s">
        <v>115</v>
      </c>
      <c r="E68" s="214"/>
      <c r="F68" s="214"/>
      <c r="G68" s="215">
        <f>G69</f>
        <v>10000</v>
      </c>
      <c r="H68" s="222">
        <f aca="true" t="shared" si="11" ref="H68:I72">H69</f>
        <v>10000</v>
      </c>
      <c r="I68" s="222">
        <f t="shared" si="11"/>
        <v>10000</v>
      </c>
    </row>
    <row r="69" spans="1:9" ht="49.5" customHeight="1">
      <c r="A69" s="73">
        <f t="shared" si="0"/>
        <v>50</v>
      </c>
      <c r="B69" s="91" t="s">
        <v>191</v>
      </c>
      <c r="C69" s="78">
        <v>903</v>
      </c>
      <c r="D69" s="78" t="s">
        <v>115</v>
      </c>
      <c r="E69" s="83" t="s">
        <v>192</v>
      </c>
      <c r="F69" s="78"/>
      <c r="G69" s="162">
        <f>G71</f>
        <v>10000</v>
      </c>
      <c r="H69" s="162">
        <f>H71</f>
        <v>10000</v>
      </c>
      <c r="I69" s="162">
        <f>I71</f>
        <v>10000</v>
      </c>
    </row>
    <row r="70" spans="1:9" ht="49.5" customHeight="1">
      <c r="A70" s="73">
        <f t="shared" si="0"/>
        <v>51</v>
      </c>
      <c r="B70" s="91" t="s">
        <v>202</v>
      </c>
      <c r="C70" s="78">
        <v>903</v>
      </c>
      <c r="D70" s="78" t="s">
        <v>115</v>
      </c>
      <c r="E70" s="93">
        <v>9010000000</v>
      </c>
      <c r="F70" s="78"/>
      <c r="G70" s="162">
        <f>G71</f>
        <v>10000</v>
      </c>
      <c r="H70" s="162">
        <f t="shared" si="11"/>
        <v>10000</v>
      </c>
      <c r="I70" s="162">
        <f t="shared" si="11"/>
        <v>10000</v>
      </c>
    </row>
    <row r="71" spans="1:9" ht="49.5" customHeight="1">
      <c r="A71" s="73">
        <f t="shared" si="0"/>
        <v>52</v>
      </c>
      <c r="B71" s="91" t="s">
        <v>202</v>
      </c>
      <c r="C71" s="78">
        <v>903</v>
      </c>
      <c r="D71" s="78" t="s">
        <v>115</v>
      </c>
      <c r="E71" s="93">
        <v>9010080000</v>
      </c>
      <c r="F71" s="78"/>
      <c r="G71" s="162">
        <f>G72</f>
        <v>10000</v>
      </c>
      <c r="H71" s="162">
        <f t="shared" si="11"/>
        <v>10000</v>
      </c>
      <c r="I71" s="162">
        <f t="shared" si="11"/>
        <v>10000</v>
      </c>
    </row>
    <row r="72" spans="1:9" ht="49.5" customHeight="1">
      <c r="A72" s="73">
        <f t="shared" si="0"/>
        <v>53</v>
      </c>
      <c r="B72" s="89" t="s">
        <v>178</v>
      </c>
      <c r="C72" s="78">
        <v>903</v>
      </c>
      <c r="D72" s="78" t="s">
        <v>115</v>
      </c>
      <c r="E72" s="93">
        <v>9010080000</v>
      </c>
      <c r="F72" s="78">
        <v>800</v>
      </c>
      <c r="G72" s="162">
        <f>G73</f>
        <v>10000</v>
      </c>
      <c r="H72" s="162">
        <f t="shared" si="11"/>
        <v>10000</v>
      </c>
      <c r="I72" s="162">
        <f t="shared" si="11"/>
        <v>10000</v>
      </c>
    </row>
    <row r="73" spans="1:9" ht="49.5" customHeight="1">
      <c r="A73" s="73">
        <f t="shared" si="0"/>
        <v>54</v>
      </c>
      <c r="B73" s="96" t="s">
        <v>203</v>
      </c>
      <c r="C73" s="78">
        <v>903</v>
      </c>
      <c r="D73" s="78" t="s">
        <v>115</v>
      </c>
      <c r="E73" s="93">
        <v>9010080000</v>
      </c>
      <c r="F73" s="78">
        <v>870</v>
      </c>
      <c r="G73" s="162">
        <v>10000</v>
      </c>
      <c r="H73" s="162">
        <v>10000</v>
      </c>
      <c r="I73" s="171">
        <v>10000</v>
      </c>
    </row>
    <row r="74" spans="1:9" ht="49.5" customHeight="1">
      <c r="A74" s="73">
        <f t="shared" si="0"/>
        <v>55</v>
      </c>
      <c r="B74" s="97" t="s">
        <v>116</v>
      </c>
      <c r="C74" s="214">
        <v>903</v>
      </c>
      <c r="D74" s="214" t="s">
        <v>117</v>
      </c>
      <c r="E74" s="214"/>
      <c r="F74" s="214"/>
      <c r="G74" s="215">
        <f>G76+G79</f>
        <v>1510</v>
      </c>
      <c r="H74" s="215">
        <f>H76+H79</f>
        <v>900</v>
      </c>
      <c r="I74" s="215">
        <f>I76+I79</f>
        <v>900</v>
      </c>
    </row>
    <row r="75" spans="1:9" ht="49.5" customHeight="1">
      <c r="A75" s="73">
        <f t="shared" si="0"/>
        <v>56</v>
      </c>
      <c r="B75" s="87" t="s">
        <v>172</v>
      </c>
      <c r="C75" s="78">
        <v>903</v>
      </c>
      <c r="D75" s="78" t="s">
        <v>117</v>
      </c>
      <c r="E75" s="83" t="s">
        <v>173</v>
      </c>
      <c r="F75" s="78"/>
      <c r="G75" s="162">
        <f>G76</f>
        <v>1010</v>
      </c>
      <c r="H75" s="162">
        <f aca="true" t="shared" si="12" ref="H75:I77">H76</f>
        <v>900</v>
      </c>
      <c r="I75" s="162">
        <f t="shared" si="12"/>
        <v>900</v>
      </c>
    </row>
    <row r="76" spans="1:9" ht="49.5" customHeight="1">
      <c r="A76" s="73">
        <f t="shared" si="0"/>
        <v>57</v>
      </c>
      <c r="B76" s="87" t="s">
        <v>204</v>
      </c>
      <c r="C76" s="78">
        <v>903</v>
      </c>
      <c r="D76" s="78" t="s">
        <v>117</v>
      </c>
      <c r="E76" s="83" t="s">
        <v>205</v>
      </c>
      <c r="F76" s="78"/>
      <c r="G76" s="162">
        <f>G77</f>
        <v>1010</v>
      </c>
      <c r="H76" s="162">
        <f t="shared" si="12"/>
        <v>900</v>
      </c>
      <c r="I76" s="162">
        <f t="shared" si="12"/>
        <v>900</v>
      </c>
    </row>
    <row r="77" spans="1:9" ht="49.5" customHeight="1">
      <c r="A77" s="73">
        <f t="shared" si="0"/>
        <v>58</v>
      </c>
      <c r="B77" s="85" t="s">
        <v>176</v>
      </c>
      <c r="C77" s="78">
        <v>903</v>
      </c>
      <c r="D77" s="78" t="s">
        <v>117</v>
      </c>
      <c r="E77" s="83" t="s">
        <v>205</v>
      </c>
      <c r="F77" s="78">
        <v>200</v>
      </c>
      <c r="G77" s="162">
        <f>G78</f>
        <v>1010</v>
      </c>
      <c r="H77" s="162">
        <f t="shared" si="12"/>
        <v>900</v>
      </c>
      <c r="I77" s="162">
        <f t="shared" si="12"/>
        <v>900</v>
      </c>
    </row>
    <row r="78" spans="1:9" ht="49.5" customHeight="1">
      <c r="A78" s="73">
        <f t="shared" si="0"/>
        <v>59</v>
      </c>
      <c r="B78" s="89" t="s">
        <v>177</v>
      </c>
      <c r="C78" s="78">
        <v>903</v>
      </c>
      <c r="D78" s="78" t="s">
        <v>117</v>
      </c>
      <c r="E78" s="83" t="s">
        <v>205</v>
      </c>
      <c r="F78" s="78">
        <v>240</v>
      </c>
      <c r="G78" s="162">
        <v>1010</v>
      </c>
      <c r="H78" s="162">
        <v>900</v>
      </c>
      <c r="I78" s="162">
        <v>900</v>
      </c>
    </row>
    <row r="79" spans="1:13" ht="31.5">
      <c r="A79" s="73">
        <f t="shared" si="0"/>
        <v>60</v>
      </c>
      <c r="B79" s="98" t="s">
        <v>206</v>
      </c>
      <c r="C79" s="77">
        <v>903</v>
      </c>
      <c r="D79" s="229" t="s">
        <v>117</v>
      </c>
      <c r="E79" s="77">
        <v>2300000000</v>
      </c>
      <c r="F79" s="77" t="s">
        <v>153</v>
      </c>
      <c r="G79" s="161">
        <f aca="true" t="shared" si="13" ref="G79:I82">G80</f>
        <v>500</v>
      </c>
      <c r="H79" s="161">
        <f t="shared" si="13"/>
        <v>0</v>
      </c>
      <c r="I79" s="161">
        <f t="shared" si="13"/>
        <v>0</v>
      </c>
      <c r="J79" s="230">
        <f>G79+G94+G115+G125+G148+G167+G180</f>
        <v>380349.99</v>
      </c>
      <c r="K79" s="230">
        <f>H79+H94+H115+H125+H148+H167+H180</f>
        <v>320100</v>
      </c>
      <c r="L79" s="230">
        <f>I79+I94+I115+I125+I148+I167+I180</f>
        <v>322100</v>
      </c>
      <c r="M79" s="231" t="s">
        <v>321</v>
      </c>
    </row>
    <row r="80" spans="1:9" ht="105" customHeight="1">
      <c r="A80" s="73">
        <f t="shared" si="0"/>
        <v>61</v>
      </c>
      <c r="B80" s="148" t="s">
        <v>322</v>
      </c>
      <c r="C80" s="144">
        <v>903</v>
      </c>
      <c r="D80" s="232" t="s">
        <v>117</v>
      </c>
      <c r="E80" s="233">
        <v>2320000000</v>
      </c>
      <c r="F80" s="144"/>
      <c r="G80" s="172">
        <f>G82</f>
        <v>500</v>
      </c>
      <c r="H80" s="172">
        <f>H82</f>
        <v>0</v>
      </c>
      <c r="I80" s="172">
        <f>I82</f>
        <v>0</v>
      </c>
    </row>
    <row r="81" spans="1:9" ht="189" customHeight="1">
      <c r="A81" s="73">
        <v>59</v>
      </c>
      <c r="B81" s="234" t="s">
        <v>323</v>
      </c>
      <c r="C81" s="78">
        <v>903</v>
      </c>
      <c r="D81" s="78" t="s">
        <v>117</v>
      </c>
      <c r="E81" s="83" t="s">
        <v>324</v>
      </c>
      <c r="F81" s="78"/>
      <c r="G81" s="162">
        <f t="shared" si="13"/>
        <v>500</v>
      </c>
      <c r="H81" s="162">
        <f t="shared" si="13"/>
        <v>0</v>
      </c>
      <c r="I81" s="162">
        <f t="shared" si="13"/>
        <v>0</v>
      </c>
    </row>
    <row r="82" spans="1:9" ht="66.75" customHeight="1">
      <c r="A82" s="73">
        <v>60</v>
      </c>
      <c r="B82" s="89" t="s">
        <v>207</v>
      </c>
      <c r="C82" s="78">
        <v>903</v>
      </c>
      <c r="D82" s="78" t="s">
        <v>117</v>
      </c>
      <c r="E82" s="83" t="s">
        <v>324</v>
      </c>
      <c r="F82" s="78">
        <v>200</v>
      </c>
      <c r="G82" s="162">
        <f t="shared" si="13"/>
        <v>500</v>
      </c>
      <c r="H82" s="162">
        <f t="shared" si="13"/>
        <v>0</v>
      </c>
      <c r="I82" s="162">
        <f t="shared" si="13"/>
        <v>0</v>
      </c>
    </row>
    <row r="83" spans="1:9" ht="98.25" customHeight="1">
      <c r="A83" s="73">
        <f t="shared" si="0"/>
        <v>61</v>
      </c>
      <c r="B83" s="89" t="s">
        <v>177</v>
      </c>
      <c r="C83" s="78">
        <v>903</v>
      </c>
      <c r="D83" s="78" t="s">
        <v>117</v>
      </c>
      <c r="E83" s="83" t="s">
        <v>324</v>
      </c>
      <c r="F83" s="78">
        <v>240</v>
      </c>
      <c r="G83" s="162">
        <v>500</v>
      </c>
      <c r="H83" s="162"/>
      <c r="I83" s="162"/>
    </row>
    <row r="84" spans="1:9" ht="49.5" customHeight="1">
      <c r="A84" s="73">
        <f>A78+1</f>
        <v>60</v>
      </c>
      <c r="B84" s="99" t="s">
        <v>118</v>
      </c>
      <c r="C84" s="214">
        <v>903</v>
      </c>
      <c r="D84" s="214" t="s">
        <v>119</v>
      </c>
      <c r="E84" s="144" t="s">
        <v>153</v>
      </c>
      <c r="F84" s="144" t="s">
        <v>153</v>
      </c>
      <c r="G84" s="215">
        <f aca="true" t="shared" si="14" ref="G84:I86">G85</f>
        <v>105611</v>
      </c>
      <c r="H84" s="215">
        <f t="shared" si="14"/>
        <v>117838</v>
      </c>
      <c r="I84" s="215">
        <f t="shared" si="14"/>
        <v>130269</v>
      </c>
    </row>
    <row r="85" spans="1:9" ht="49.5" customHeight="1">
      <c r="A85" s="73">
        <f t="shared" si="0"/>
        <v>61</v>
      </c>
      <c r="B85" s="87" t="s">
        <v>120</v>
      </c>
      <c r="C85" s="78">
        <v>903</v>
      </c>
      <c r="D85" s="78" t="s">
        <v>121</v>
      </c>
      <c r="E85" s="78" t="s">
        <v>153</v>
      </c>
      <c r="F85" s="78" t="s">
        <v>153</v>
      </c>
      <c r="G85" s="162">
        <f>G86+G89</f>
        <v>105611</v>
      </c>
      <c r="H85" s="162">
        <f>H86+H89</f>
        <v>117838</v>
      </c>
      <c r="I85" s="162">
        <f>I86+I89</f>
        <v>130269</v>
      </c>
    </row>
    <row r="86" spans="1:9" ht="49.5" customHeight="1">
      <c r="A86" s="73">
        <f t="shared" si="0"/>
        <v>62</v>
      </c>
      <c r="B86" s="100" t="s">
        <v>208</v>
      </c>
      <c r="C86" s="82" t="s">
        <v>37</v>
      </c>
      <c r="D86" s="82" t="s">
        <v>121</v>
      </c>
      <c r="E86" s="82" t="s">
        <v>209</v>
      </c>
      <c r="F86" s="82" t="s">
        <v>153</v>
      </c>
      <c r="G86" s="160">
        <f>G87</f>
        <v>81165</v>
      </c>
      <c r="H86" s="160">
        <f t="shared" si="14"/>
        <v>81165</v>
      </c>
      <c r="I86" s="160">
        <f t="shared" si="14"/>
        <v>81165</v>
      </c>
    </row>
    <row r="87" spans="1:9" ht="49.5" customHeight="1">
      <c r="A87" s="73">
        <f t="shared" si="0"/>
        <v>63</v>
      </c>
      <c r="B87" s="81" t="s">
        <v>163</v>
      </c>
      <c r="C87" s="82" t="s">
        <v>37</v>
      </c>
      <c r="D87" s="82" t="s">
        <v>121</v>
      </c>
      <c r="E87" s="82" t="s">
        <v>209</v>
      </c>
      <c r="F87" s="82" t="s">
        <v>58</v>
      </c>
      <c r="G87" s="160">
        <f>G88</f>
        <v>81165</v>
      </c>
      <c r="H87" s="160">
        <f>H88</f>
        <v>81165</v>
      </c>
      <c r="I87" s="160">
        <f>I88</f>
        <v>81165</v>
      </c>
    </row>
    <row r="88" spans="1:9" ht="49.5" customHeight="1">
      <c r="A88" s="73">
        <f t="shared" si="0"/>
        <v>64</v>
      </c>
      <c r="B88" s="85" t="s">
        <v>170</v>
      </c>
      <c r="C88" s="80" t="s">
        <v>37</v>
      </c>
      <c r="D88" s="80" t="s">
        <v>121</v>
      </c>
      <c r="E88" s="80" t="s">
        <v>209</v>
      </c>
      <c r="F88" s="80" t="s">
        <v>65</v>
      </c>
      <c r="G88" s="163">
        <v>81165</v>
      </c>
      <c r="H88" s="163">
        <v>81165</v>
      </c>
      <c r="I88" s="163">
        <v>81165</v>
      </c>
    </row>
    <row r="89" spans="1:9" ht="49.5" customHeight="1">
      <c r="A89" s="73">
        <f t="shared" si="0"/>
        <v>65</v>
      </c>
      <c r="B89" s="100" t="s">
        <v>226</v>
      </c>
      <c r="C89" s="82" t="s">
        <v>37</v>
      </c>
      <c r="D89" s="82" t="s">
        <v>121</v>
      </c>
      <c r="E89" s="82" t="s">
        <v>210</v>
      </c>
      <c r="F89" s="82" t="s">
        <v>153</v>
      </c>
      <c r="G89" s="160">
        <f aca="true" t="shared" si="15" ref="G89:I90">G90</f>
        <v>24446</v>
      </c>
      <c r="H89" s="160">
        <f t="shared" si="15"/>
        <v>36673</v>
      </c>
      <c r="I89" s="160">
        <f t="shared" si="15"/>
        <v>49104</v>
      </c>
    </row>
    <row r="90" spans="1:9" ht="49.5" customHeight="1">
      <c r="A90" s="73">
        <f aca="true" t="shared" si="16" ref="A90:A164">A89+1</f>
        <v>66</v>
      </c>
      <c r="B90" s="85" t="s">
        <v>176</v>
      </c>
      <c r="C90" s="78">
        <v>903</v>
      </c>
      <c r="D90" s="78" t="s">
        <v>121</v>
      </c>
      <c r="E90" s="83" t="s">
        <v>210</v>
      </c>
      <c r="F90" s="78" t="s">
        <v>190</v>
      </c>
      <c r="G90" s="162">
        <f t="shared" si="15"/>
        <v>24446</v>
      </c>
      <c r="H90" s="162">
        <f t="shared" si="15"/>
        <v>36673</v>
      </c>
      <c r="I90" s="162">
        <f t="shared" si="15"/>
        <v>49104</v>
      </c>
    </row>
    <row r="91" spans="1:9" ht="49.5" customHeight="1">
      <c r="A91" s="73">
        <f t="shared" si="16"/>
        <v>67</v>
      </c>
      <c r="B91" s="89" t="s">
        <v>177</v>
      </c>
      <c r="C91" s="78">
        <v>903</v>
      </c>
      <c r="D91" s="78" t="s">
        <v>121</v>
      </c>
      <c r="E91" s="83" t="s">
        <v>210</v>
      </c>
      <c r="F91" s="78" t="s">
        <v>59</v>
      </c>
      <c r="G91" s="162">
        <v>24446</v>
      </c>
      <c r="H91" s="162">
        <v>36673</v>
      </c>
      <c r="I91" s="171">
        <v>49104</v>
      </c>
    </row>
    <row r="92" spans="1:9" ht="72" customHeight="1">
      <c r="A92" s="73">
        <f t="shared" si="16"/>
        <v>68</v>
      </c>
      <c r="B92" s="101" t="s">
        <v>122</v>
      </c>
      <c r="C92" s="77">
        <v>903</v>
      </c>
      <c r="D92" s="77" t="s">
        <v>123</v>
      </c>
      <c r="E92" s="77" t="s">
        <v>153</v>
      </c>
      <c r="F92" s="77" t="s">
        <v>153</v>
      </c>
      <c r="G92" s="161">
        <f>G93</f>
        <v>116800</v>
      </c>
      <c r="H92" s="161">
        <f>H93</f>
        <v>107900</v>
      </c>
      <c r="I92" s="161">
        <f>I93</f>
        <v>107900</v>
      </c>
    </row>
    <row r="93" spans="1:9" ht="65.25" customHeight="1">
      <c r="A93" s="73">
        <f t="shared" si="16"/>
        <v>69</v>
      </c>
      <c r="B93" s="223" t="s">
        <v>313</v>
      </c>
      <c r="C93" s="214">
        <v>903</v>
      </c>
      <c r="D93" s="214" t="s">
        <v>126</v>
      </c>
      <c r="E93" s="214" t="s">
        <v>153</v>
      </c>
      <c r="F93" s="214" t="s">
        <v>153</v>
      </c>
      <c r="G93" s="215">
        <f>G95</f>
        <v>116800</v>
      </c>
      <c r="H93" s="215">
        <f>H95</f>
        <v>107900</v>
      </c>
      <c r="I93" s="215">
        <f>I95</f>
        <v>107900</v>
      </c>
    </row>
    <row r="94" spans="1:9" ht="49.5" customHeight="1">
      <c r="A94" s="73">
        <f t="shared" si="16"/>
        <v>70</v>
      </c>
      <c r="B94" s="98" t="s">
        <v>206</v>
      </c>
      <c r="C94" s="214">
        <v>903</v>
      </c>
      <c r="D94" s="214" t="s">
        <v>126</v>
      </c>
      <c r="E94" s="214">
        <v>2300000000</v>
      </c>
      <c r="F94" s="214" t="s">
        <v>153</v>
      </c>
      <c r="G94" s="215">
        <f aca="true" t="shared" si="17" ref="G94:I95">G95</f>
        <v>116800</v>
      </c>
      <c r="H94" s="215">
        <f t="shared" si="17"/>
        <v>107900</v>
      </c>
      <c r="I94" s="215">
        <f t="shared" si="17"/>
        <v>107900</v>
      </c>
    </row>
    <row r="95" spans="1:9" s="146" customFormat="1" ht="73.5" customHeight="1">
      <c r="A95" s="73">
        <f t="shared" si="16"/>
        <v>71</v>
      </c>
      <c r="B95" s="148" t="s">
        <v>306</v>
      </c>
      <c r="C95" s="144">
        <v>903</v>
      </c>
      <c r="D95" s="144" t="s">
        <v>126</v>
      </c>
      <c r="E95" s="144">
        <v>2320000000</v>
      </c>
      <c r="F95" s="144" t="s">
        <v>153</v>
      </c>
      <c r="G95" s="172">
        <f t="shared" si="17"/>
        <v>116800</v>
      </c>
      <c r="H95" s="172">
        <f t="shared" si="17"/>
        <v>107900</v>
      </c>
      <c r="I95" s="172">
        <f t="shared" si="17"/>
        <v>107900</v>
      </c>
    </row>
    <row r="96" spans="1:9" ht="49.5" customHeight="1">
      <c r="A96" s="73">
        <f t="shared" si="16"/>
        <v>72</v>
      </c>
      <c r="B96" s="87" t="s">
        <v>258</v>
      </c>
      <c r="C96" s="78">
        <v>903</v>
      </c>
      <c r="D96" s="78" t="s">
        <v>126</v>
      </c>
      <c r="E96" s="78">
        <v>2320080000</v>
      </c>
      <c r="F96" s="78"/>
      <c r="G96" s="162">
        <f>G97+G99+G102</f>
        <v>116800</v>
      </c>
      <c r="H96" s="162">
        <f>H97+H99+H102</f>
        <v>107900</v>
      </c>
      <c r="I96" s="162">
        <f>I97+I99+I102</f>
        <v>107900</v>
      </c>
    </row>
    <row r="97" spans="1:9" ht="49.5" customHeight="1">
      <c r="A97" s="73">
        <f t="shared" si="16"/>
        <v>73</v>
      </c>
      <c r="B97" s="89" t="s">
        <v>207</v>
      </c>
      <c r="C97" s="78">
        <v>903</v>
      </c>
      <c r="D97" s="78" t="s">
        <v>126</v>
      </c>
      <c r="E97" s="78">
        <v>2320080000</v>
      </c>
      <c r="F97" s="78">
        <v>200</v>
      </c>
      <c r="G97" s="162">
        <f>G98</f>
        <v>88589</v>
      </c>
      <c r="H97" s="162">
        <f>H98</f>
        <v>90000</v>
      </c>
      <c r="I97" s="162">
        <f>I98</f>
        <v>90000</v>
      </c>
    </row>
    <row r="98" spans="1:9" ht="49.5" customHeight="1">
      <c r="A98" s="73">
        <f t="shared" si="16"/>
        <v>74</v>
      </c>
      <c r="B98" s="89" t="s">
        <v>177</v>
      </c>
      <c r="C98" s="78">
        <v>903</v>
      </c>
      <c r="D98" s="78" t="s">
        <v>126</v>
      </c>
      <c r="E98" s="78">
        <v>2320080000</v>
      </c>
      <c r="F98" s="78">
        <v>240</v>
      </c>
      <c r="G98" s="162">
        <v>88589</v>
      </c>
      <c r="H98" s="162">
        <v>90000</v>
      </c>
      <c r="I98" s="162">
        <v>90000</v>
      </c>
    </row>
    <row r="99" spans="1:11" ht="157.5" customHeight="1">
      <c r="A99" s="73">
        <f t="shared" si="16"/>
        <v>75</v>
      </c>
      <c r="B99" s="235" t="s">
        <v>325</v>
      </c>
      <c r="C99" s="78">
        <v>903</v>
      </c>
      <c r="D99" s="78" t="s">
        <v>126</v>
      </c>
      <c r="E99" s="93" t="s">
        <v>326</v>
      </c>
      <c r="F99" s="78"/>
      <c r="G99" s="162">
        <f>G100</f>
        <v>1411</v>
      </c>
      <c r="H99" s="162">
        <f aca="true" t="shared" si="18" ref="G99:I100">H100</f>
        <v>0</v>
      </c>
      <c r="I99" s="162">
        <f t="shared" si="18"/>
        <v>0</v>
      </c>
      <c r="K99" s="236"/>
    </row>
    <row r="100" spans="1:11" ht="35.25" customHeight="1">
      <c r="A100" s="73">
        <f t="shared" si="16"/>
        <v>76</v>
      </c>
      <c r="B100" s="89" t="s">
        <v>207</v>
      </c>
      <c r="C100" s="78">
        <v>903</v>
      </c>
      <c r="D100" s="78" t="s">
        <v>126</v>
      </c>
      <c r="E100" s="93" t="s">
        <v>326</v>
      </c>
      <c r="F100" s="78">
        <v>200</v>
      </c>
      <c r="G100" s="162">
        <f t="shared" si="18"/>
        <v>1411</v>
      </c>
      <c r="H100" s="162">
        <f t="shared" si="18"/>
        <v>0</v>
      </c>
      <c r="I100" s="162">
        <f t="shared" si="18"/>
        <v>0</v>
      </c>
      <c r="K100" s="236"/>
    </row>
    <row r="101" spans="1:11" ht="50.25" customHeight="1">
      <c r="A101" s="73">
        <f t="shared" si="16"/>
        <v>77</v>
      </c>
      <c r="B101" s="89" t="s">
        <v>177</v>
      </c>
      <c r="C101" s="78">
        <v>903</v>
      </c>
      <c r="D101" s="78" t="s">
        <v>126</v>
      </c>
      <c r="E101" s="93" t="s">
        <v>326</v>
      </c>
      <c r="F101" s="78">
        <v>240</v>
      </c>
      <c r="G101" s="162">
        <v>1411</v>
      </c>
      <c r="H101" s="162">
        <v>0</v>
      </c>
      <c r="I101" s="162">
        <v>0</v>
      </c>
      <c r="K101" s="236"/>
    </row>
    <row r="102" spans="1:11" ht="132.75" customHeight="1">
      <c r="A102" s="73">
        <f t="shared" si="16"/>
        <v>78</v>
      </c>
      <c r="B102" s="237" t="s">
        <v>327</v>
      </c>
      <c r="C102" s="78">
        <v>903</v>
      </c>
      <c r="D102" s="78" t="s">
        <v>126</v>
      </c>
      <c r="E102" s="93" t="s">
        <v>326</v>
      </c>
      <c r="F102" s="78"/>
      <c r="G102" s="162">
        <f aca="true" t="shared" si="19" ref="G102:I103">G103</f>
        <v>26800</v>
      </c>
      <c r="H102" s="162">
        <f t="shared" si="19"/>
        <v>17900</v>
      </c>
      <c r="I102" s="162">
        <f t="shared" si="19"/>
        <v>17900</v>
      </c>
      <c r="K102" s="236"/>
    </row>
    <row r="103" spans="1:11" ht="50.25" customHeight="1">
      <c r="A103" s="73">
        <f t="shared" si="16"/>
        <v>79</v>
      </c>
      <c r="B103" s="89" t="s">
        <v>207</v>
      </c>
      <c r="C103" s="78">
        <v>903</v>
      </c>
      <c r="D103" s="78" t="s">
        <v>126</v>
      </c>
      <c r="E103" s="93" t="s">
        <v>326</v>
      </c>
      <c r="F103" s="78">
        <v>200</v>
      </c>
      <c r="G103" s="162">
        <f t="shared" si="19"/>
        <v>26800</v>
      </c>
      <c r="H103" s="162">
        <f t="shared" si="19"/>
        <v>17900</v>
      </c>
      <c r="I103" s="162">
        <f t="shared" si="19"/>
        <v>17900</v>
      </c>
      <c r="K103" s="236"/>
    </row>
    <row r="104" spans="1:11" ht="50.25" customHeight="1">
      <c r="A104" s="73">
        <f t="shared" si="16"/>
        <v>80</v>
      </c>
      <c r="B104" s="89" t="s">
        <v>177</v>
      </c>
      <c r="C104" s="78">
        <v>903</v>
      </c>
      <c r="D104" s="78" t="s">
        <v>126</v>
      </c>
      <c r="E104" s="93" t="s">
        <v>326</v>
      </c>
      <c r="F104" s="78">
        <v>240</v>
      </c>
      <c r="G104" s="162">
        <v>26800</v>
      </c>
      <c r="H104" s="162">
        <v>17900</v>
      </c>
      <c r="I104" s="162">
        <v>17900</v>
      </c>
      <c r="K104" s="236"/>
    </row>
    <row r="105" spans="1:9" ht="49.5" customHeight="1">
      <c r="A105" s="73">
        <f>A98+1</f>
        <v>75</v>
      </c>
      <c r="B105" s="101" t="s">
        <v>127</v>
      </c>
      <c r="C105" s="77">
        <v>903</v>
      </c>
      <c r="D105" s="77" t="s">
        <v>128</v>
      </c>
      <c r="E105" s="77" t="s">
        <v>153</v>
      </c>
      <c r="F105" s="77" t="s">
        <v>153</v>
      </c>
      <c r="G105" s="173">
        <f aca="true" t="shared" si="20" ref="G105:I107">G106</f>
        <v>579338.99</v>
      </c>
      <c r="H105" s="173">
        <f t="shared" si="20"/>
        <v>553880</v>
      </c>
      <c r="I105" s="173">
        <f t="shared" si="20"/>
        <v>555880</v>
      </c>
    </row>
    <row r="106" spans="1:9" ht="49.5" customHeight="1">
      <c r="A106" s="73">
        <f t="shared" si="16"/>
        <v>76</v>
      </c>
      <c r="B106" s="97" t="s">
        <v>129</v>
      </c>
      <c r="C106" s="214">
        <v>903</v>
      </c>
      <c r="D106" s="214" t="s">
        <v>130</v>
      </c>
      <c r="E106" s="214" t="s">
        <v>153</v>
      </c>
      <c r="F106" s="216" t="s">
        <v>153</v>
      </c>
      <c r="G106" s="217">
        <f t="shared" si="20"/>
        <v>579338.99</v>
      </c>
      <c r="H106" s="217">
        <f t="shared" si="20"/>
        <v>553880</v>
      </c>
      <c r="I106" s="217">
        <f t="shared" si="20"/>
        <v>555880</v>
      </c>
    </row>
    <row r="107" spans="1:9" ht="49.5" customHeight="1">
      <c r="A107" s="73">
        <f t="shared" si="16"/>
        <v>77</v>
      </c>
      <c r="B107" s="98" t="s">
        <v>206</v>
      </c>
      <c r="C107" s="218" t="s">
        <v>37</v>
      </c>
      <c r="D107" s="218" t="s">
        <v>130</v>
      </c>
      <c r="E107" s="218" t="s">
        <v>312</v>
      </c>
      <c r="F107" s="218"/>
      <c r="G107" s="219">
        <f t="shared" si="20"/>
        <v>579338.99</v>
      </c>
      <c r="H107" s="219">
        <f t="shared" si="20"/>
        <v>553880</v>
      </c>
      <c r="I107" s="219">
        <f t="shared" si="20"/>
        <v>555880</v>
      </c>
    </row>
    <row r="108" spans="1:9" s="146" customFormat="1" ht="49.5" customHeight="1">
      <c r="A108" s="73">
        <f t="shared" si="16"/>
        <v>78</v>
      </c>
      <c r="B108" s="145" t="s">
        <v>238</v>
      </c>
      <c r="C108" s="147" t="s">
        <v>37</v>
      </c>
      <c r="D108" s="147" t="s">
        <v>130</v>
      </c>
      <c r="E108" s="147" t="s">
        <v>237</v>
      </c>
      <c r="F108" s="147"/>
      <c r="G108" s="174">
        <f>G109+G114</f>
        <v>579338.99</v>
      </c>
      <c r="H108" s="174">
        <f>H113+H116</f>
        <v>553880</v>
      </c>
      <c r="I108" s="174">
        <f>I113+I116</f>
        <v>555880</v>
      </c>
    </row>
    <row r="109" spans="1:9" ht="49.5" customHeight="1">
      <c r="A109" s="73">
        <f t="shared" si="16"/>
        <v>79</v>
      </c>
      <c r="B109" s="102" t="s">
        <v>277</v>
      </c>
      <c r="C109" s="82" t="s">
        <v>37</v>
      </c>
      <c r="D109" s="82" t="s">
        <v>130</v>
      </c>
      <c r="E109" s="82" t="s">
        <v>274</v>
      </c>
      <c r="F109" s="82"/>
      <c r="G109" s="165">
        <f>G112+G110</f>
        <v>357680</v>
      </c>
      <c r="H109" s="165">
        <f>H112+H110</f>
        <v>357680</v>
      </c>
      <c r="I109" s="165">
        <f>I112+I110</f>
        <v>357680</v>
      </c>
    </row>
    <row r="110" spans="1:9" ht="49.5" customHeight="1">
      <c r="A110" s="73">
        <f>A107+1</f>
        <v>78</v>
      </c>
      <c r="B110" s="89" t="s">
        <v>207</v>
      </c>
      <c r="C110" s="82" t="s">
        <v>37</v>
      </c>
      <c r="D110" s="82" t="s">
        <v>130</v>
      </c>
      <c r="E110" s="82" t="s">
        <v>274</v>
      </c>
      <c r="F110" s="82" t="s">
        <v>58</v>
      </c>
      <c r="G110" s="165">
        <f aca="true" t="shared" si="21" ref="G110:I112">G111</f>
        <v>158128</v>
      </c>
      <c r="H110" s="165">
        <f t="shared" si="21"/>
        <v>0</v>
      </c>
      <c r="I110" s="165">
        <f t="shared" si="21"/>
        <v>0</v>
      </c>
    </row>
    <row r="111" spans="1:9" ht="49.5" customHeight="1">
      <c r="A111" s="73">
        <f t="shared" si="16"/>
        <v>79</v>
      </c>
      <c r="B111" s="89" t="s">
        <v>177</v>
      </c>
      <c r="C111" s="82" t="s">
        <v>37</v>
      </c>
      <c r="D111" s="82" t="s">
        <v>130</v>
      </c>
      <c r="E111" s="82" t="s">
        <v>274</v>
      </c>
      <c r="F111" s="78">
        <v>110</v>
      </c>
      <c r="G111" s="165">
        <v>158128</v>
      </c>
      <c r="H111" s="165">
        <v>0</v>
      </c>
      <c r="I111" s="165">
        <v>0</v>
      </c>
    </row>
    <row r="112" spans="1:9" ht="49.5" customHeight="1">
      <c r="A112" s="73">
        <f>A109+1</f>
        <v>80</v>
      </c>
      <c r="B112" s="89" t="s">
        <v>207</v>
      </c>
      <c r="C112" s="82" t="s">
        <v>37</v>
      </c>
      <c r="D112" s="82" t="s">
        <v>130</v>
      </c>
      <c r="E112" s="82" t="s">
        <v>274</v>
      </c>
      <c r="F112" s="82">
        <v>200</v>
      </c>
      <c r="G112" s="165">
        <f t="shared" si="21"/>
        <v>199552</v>
      </c>
      <c r="H112" s="165">
        <f t="shared" si="21"/>
        <v>357680</v>
      </c>
      <c r="I112" s="165">
        <f t="shared" si="21"/>
        <v>357680</v>
      </c>
    </row>
    <row r="113" spans="1:9" ht="49.5" customHeight="1">
      <c r="A113" s="73">
        <f t="shared" si="16"/>
        <v>81</v>
      </c>
      <c r="B113" s="89" t="s">
        <v>177</v>
      </c>
      <c r="C113" s="82" t="s">
        <v>37</v>
      </c>
      <c r="D113" s="82" t="s">
        <v>130</v>
      </c>
      <c r="E113" s="82" t="s">
        <v>274</v>
      </c>
      <c r="F113" s="78">
        <v>240</v>
      </c>
      <c r="G113" s="165">
        <v>199552</v>
      </c>
      <c r="H113" s="165">
        <v>357680</v>
      </c>
      <c r="I113" s="165">
        <v>357680</v>
      </c>
    </row>
    <row r="114" spans="1:9" ht="49.5" customHeight="1">
      <c r="A114" s="73">
        <f t="shared" si="16"/>
        <v>82</v>
      </c>
      <c r="B114" s="91" t="s">
        <v>239</v>
      </c>
      <c r="C114" s="78">
        <v>903</v>
      </c>
      <c r="D114" s="78" t="s">
        <v>130</v>
      </c>
      <c r="E114" s="78">
        <v>2330080020</v>
      </c>
      <c r="F114" s="78"/>
      <c r="G114" s="162">
        <f aca="true" t="shared" si="22" ref="G114:I115">G115</f>
        <v>221658.99</v>
      </c>
      <c r="H114" s="162">
        <f t="shared" si="22"/>
        <v>196200</v>
      </c>
      <c r="I114" s="162">
        <f t="shared" si="22"/>
        <v>198200</v>
      </c>
    </row>
    <row r="115" spans="1:9" ht="49.5" customHeight="1">
      <c r="A115" s="73">
        <f t="shared" si="16"/>
        <v>83</v>
      </c>
      <c r="B115" s="89" t="s">
        <v>207</v>
      </c>
      <c r="C115" s="78">
        <v>903</v>
      </c>
      <c r="D115" s="78" t="s">
        <v>130</v>
      </c>
      <c r="E115" s="78">
        <v>2330080020</v>
      </c>
      <c r="F115" s="78">
        <v>200</v>
      </c>
      <c r="G115" s="162">
        <f t="shared" si="22"/>
        <v>221658.99</v>
      </c>
      <c r="H115" s="162">
        <f t="shared" si="22"/>
        <v>196200</v>
      </c>
      <c r="I115" s="162">
        <f t="shared" si="22"/>
        <v>198200</v>
      </c>
    </row>
    <row r="116" spans="1:9" ht="49.5" customHeight="1">
      <c r="A116" s="73">
        <f t="shared" si="16"/>
        <v>84</v>
      </c>
      <c r="B116" s="89" t="s">
        <v>177</v>
      </c>
      <c r="C116" s="78">
        <v>903</v>
      </c>
      <c r="D116" s="78" t="s">
        <v>130</v>
      </c>
      <c r="E116" s="78">
        <v>2330080020</v>
      </c>
      <c r="F116" s="78">
        <v>240</v>
      </c>
      <c r="G116" s="162">
        <v>221658.99</v>
      </c>
      <c r="H116" s="162">
        <v>196200</v>
      </c>
      <c r="I116" s="162">
        <v>198200</v>
      </c>
    </row>
    <row r="117" spans="1:9" ht="49.5" customHeight="1">
      <c r="A117" s="73">
        <f t="shared" si="16"/>
        <v>85</v>
      </c>
      <c r="B117" s="76" t="s">
        <v>131</v>
      </c>
      <c r="C117" s="77">
        <v>903</v>
      </c>
      <c r="D117" s="77" t="s">
        <v>132</v>
      </c>
      <c r="E117" s="77"/>
      <c r="F117" s="77"/>
      <c r="G117" s="161">
        <f>G118+G124+G130</f>
        <v>1044901</v>
      </c>
      <c r="H117" s="161">
        <f>H118+H124+H130</f>
        <v>959303</v>
      </c>
      <c r="I117" s="161">
        <f>I118+I124+I130</f>
        <v>853344</v>
      </c>
    </row>
    <row r="118" spans="1:9" ht="49.5" customHeight="1">
      <c r="A118" s="73">
        <f t="shared" si="16"/>
        <v>86</v>
      </c>
      <c r="B118" s="97" t="s">
        <v>133</v>
      </c>
      <c r="C118" s="144">
        <v>903</v>
      </c>
      <c r="D118" s="144" t="s">
        <v>134</v>
      </c>
      <c r="E118" s="144"/>
      <c r="F118" s="144" t="s">
        <v>153</v>
      </c>
      <c r="G118" s="172">
        <f>G120</f>
        <v>175000</v>
      </c>
      <c r="H118" s="172">
        <f>H120</f>
        <v>175000</v>
      </c>
      <c r="I118" s="172">
        <f>I120</f>
        <v>175000</v>
      </c>
    </row>
    <row r="119" spans="1:9" ht="49.5" customHeight="1">
      <c r="A119" s="73">
        <f t="shared" si="16"/>
        <v>87</v>
      </c>
      <c r="B119" s="103" t="s">
        <v>206</v>
      </c>
      <c r="C119" s="77">
        <v>903</v>
      </c>
      <c r="D119" s="77" t="s">
        <v>134</v>
      </c>
      <c r="E119" s="77">
        <v>2300000000</v>
      </c>
      <c r="F119" s="77"/>
      <c r="G119" s="161">
        <f>G120</f>
        <v>175000</v>
      </c>
      <c r="H119" s="161">
        <f aca="true" t="shared" si="23" ref="H119:I122">H120</f>
        <v>175000</v>
      </c>
      <c r="I119" s="161">
        <f t="shared" si="23"/>
        <v>175000</v>
      </c>
    </row>
    <row r="120" spans="1:9" s="146" customFormat="1" ht="49.5" customHeight="1">
      <c r="A120" s="73">
        <f t="shared" si="16"/>
        <v>88</v>
      </c>
      <c r="B120" s="145" t="s">
        <v>250</v>
      </c>
      <c r="C120" s="144">
        <v>903</v>
      </c>
      <c r="D120" s="144" t="s">
        <v>134</v>
      </c>
      <c r="E120" s="144">
        <v>2310000000</v>
      </c>
      <c r="F120" s="144"/>
      <c r="G120" s="172">
        <f>G122</f>
        <v>175000</v>
      </c>
      <c r="H120" s="172">
        <f>H122</f>
        <v>175000</v>
      </c>
      <c r="I120" s="172">
        <f>I122</f>
        <v>175000</v>
      </c>
    </row>
    <row r="121" spans="1:9" ht="49.5" customHeight="1">
      <c r="A121" s="73">
        <f t="shared" si="16"/>
        <v>89</v>
      </c>
      <c r="B121" s="91" t="s">
        <v>225</v>
      </c>
      <c r="C121" s="78">
        <v>903</v>
      </c>
      <c r="D121" s="78" t="s">
        <v>134</v>
      </c>
      <c r="E121" s="78">
        <v>2318000000</v>
      </c>
      <c r="F121" s="78"/>
      <c r="G121" s="162">
        <f>G122</f>
        <v>175000</v>
      </c>
      <c r="H121" s="162">
        <f t="shared" si="23"/>
        <v>175000</v>
      </c>
      <c r="I121" s="162">
        <f t="shared" si="23"/>
        <v>175000</v>
      </c>
    </row>
    <row r="122" spans="1:9" ht="49.5" customHeight="1">
      <c r="A122" s="73">
        <f t="shared" si="16"/>
        <v>90</v>
      </c>
      <c r="B122" s="89" t="s">
        <v>207</v>
      </c>
      <c r="C122" s="78">
        <v>903</v>
      </c>
      <c r="D122" s="78" t="s">
        <v>134</v>
      </c>
      <c r="E122" s="78">
        <v>2318000000</v>
      </c>
      <c r="F122" s="78">
        <v>200</v>
      </c>
      <c r="G122" s="162">
        <f>G123</f>
        <v>175000</v>
      </c>
      <c r="H122" s="162">
        <f t="shared" si="23"/>
        <v>175000</v>
      </c>
      <c r="I122" s="162">
        <f t="shared" si="23"/>
        <v>175000</v>
      </c>
    </row>
    <row r="123" spans="1:9" ht="49.5" customHeight="1">
      <c r="A123" s="73">
        <f t="shared" si="16"/>
        <v>91</v>
      </c>
      <c r="B123" s="89" t="s">
        <v>177</v>
      </c>
      <c r="C123" s="78">
        <v>903</v>
      </c>
      <c r="D123" s="78" t="s">
        <v>134</v>
      </c>
      <c r="E123" s="78">
        <v>2310080000</v>
      </c>
      <c r="F123" s="78">
        <v>240</v>
      </c>
      <c r="G123" s="162">
        <v>175000</v>
      </c>
      <c r="H123" s="162">
        <v>175000</v>
      </c>
      <c r="I123" s="162">
        <v>175000</v>
      </c>
    </row>
    <row r="124" spans="1:9" ht="49.5" customHeight="1">
      <c r="A124" s="73">
        <f t="shared" si="16"/>
        <v>92</v>
      </c>
      <c r="B124" s="97" t="s">
        <v>135</v>
      </c>
      <c r="C124" s="214">
        <v>903</v>
      </c>
      <c r="D124" s="214" t="s">
        <v>136</v>
      </c>
      <c r="E124" s="113"/>
      <c r="F124" s="214"/>
      <c r="G124" s="215">
        <f>G128</f>
        <v>16000</v>
      </c>
      <c r="H124" s="215">
        <f>H128</f>
        <v>16000</v>
      </c>
      <c r="I124" s="215">
        <f>I128</f>
        <v>16000</v>
      </c>
    </row>
    <row r="125" spans="1:9" ht="49.5" customHeight="1">
      <c r="A125" s="73">
        <f t="shared" si="16"/>
        <v>93</v>
      </c>
      <c r="B125" s="91" t="s">
        <v>191</v>
      </c>
      <c r="C125" s="78">
        <v>903</v>
      </c>
      <c r="D125" s="78" t="s">
        <v>136</v>
      </c>
      <c r="E125" s="122">
        <v>9000000000</v>
      </c>
      <c r="F125" s="78"/>
      <c r="G125" s="162">
        <f>G127</f>
        <v>16000</v>
      </c>
      <c r="H125" s="162">
        <f>H127</f>
        <v>16000</v>
      </c>
      <c r="I125" s="162">
        <f>I127</f>
        <v>16000</v>
      </c>
    </row>
    <row r="126" spans="1:9" ht="49.5" customHeight="1">
      <c r="A126" s="73">
        <f t="shared" si="16"/>
        <v>94</v>
      </c>
      <c r="B126" s="84" t="s">
        <v>193</v>
      </c>
      <c r="C126" s="78">
        <v>903</v>
      </c>
      <c r="D126" s="78" t="s">
        <v>136</v>
      </c>
      <c r="E126" s="93">
        <v>9090000000</v>
      </c>
      <c r="F126" s="78"/>
      <c r="G126" s="162">
        <f aca="true" t="shared" si="24" ref="G126:I128">G127</f>
        <v>16000</v>
      </c>
      <c r="H126" s="162">
        <f t="shared" si="24"/>
        <v>16000</v>
      </c>
      <c r="I126" s="162">
        <f t="shared" si="24"/>
        <v>16000</v>
      </c>
    </row>
    <row r="127" spans="1:9" ht="49.5" customHeight="1">
      <c r="A127" s="73">
        <f t="shared" si="16"/>
        <v>95</v>
      </c>
      <c r="B127" s="91" t="s">
        <v>212</v>
      </c>
      <c r="C127" s="78">
        <v>903</v>
      </c>
      <c r="D127" s="78" t="s">
        <v>136</v>
      </c>
      <c r="E127" s="93" t="s">
        <v>213</v>
      </c>
      <c r="F127" s="78"/>
      <c r="G127" s="162">
        <f t="shared" si="24"/>
        <v>16000</v>
      </c>
      <c r="H127" s="162">
        <f t="shared" si="24"/>
        <v>16000</v>
      </c>
      <c r="I127" s="162">
        <f t="shared" si="24"/>
        <v>16000</v>
      </c>
    </row>
    <row r="128" spans="1:9" ht="49.5" customHeight="1">
      <c r="A128" s="73">
        <f t="shared" si="16"/>
        <v>96</v>
      </c>
      <c r="B128" s="89" t="s">
        <v>207</v>
      </c>
      <c r="C128" s="78">
        <v>903</v>
      </c>
      <c r="D128" s="78" t="s">
        <v>136</v>
      </c>
      <c r="E128" s="93" t="s">
        <v>213</v>
      </c>
      <c r="F128" s="78">
        <v>200</v>
      </c>
      <c r="G128" s="162">
        <f t="shared" si="24"/>
        <v>16000</v>
      </c>
      <c r="H128" s="162">
        <f t="shared" si="24"/>
        <v>16000</v>
      </c>
      <c r="I128" s="162">
        <f t="shared" si="24"/>
        <v>16000</v>
      </c>
    </row>
    <row r="129" spans="1:9" ht="49.5" customHeight="1">
      <c r="A129" s="73">
        <f t="shared" si="16"/>
        <v>97</v>
      </c>
      <c r="B129" s="89" t="s">
        <v>177</v>
      </c>
      <c r="C129" s="78">
        <v>903</v>
      </c>
      <c r="D129" s="78" t="s">
        <v>136</v>
      </c>
      <c r="E129" s="93" t="s">
        <v>213</v>
      </c>
      <c r="F129" s="78">
        <v>240</v>
      </c>
      <c r="G129" s="162">
        <v>16000</v>
      </c>
      <c r="H129" s="162">
        <v>16000</v>
      </c>
      <c r="I129" s="162">
        <v>16000</v>
      </c>
    </row>
    <row r="130" spans="1:9" ht="49.5" customHeight="1">
      <c r="A130" s="73">
        <f t="shared" si="16"/>
        <v>98</v>
      </c>
      <c r="B130" s="76" t="s">
        <v>137</v>
      </c>
      <c r="C130" s="77">
        <v>903</v>
      </c>
      <c r="D130" s="77" t="s">
        <v>138</v>
      </c>
      <c r="E130" s="77"/>
      <c r="F130" s="77"/>
      <c r="G130" s="161">
        <f aca="true" t="shared" si="25" ref="G130:I131">G131</f>
        <v>853901</v>
      </c>
      <c r="H130" s="161">
        <f t="shared" si="25"/>
        <v>768303</v>
      </c>
      <c r="I130" s="161">
        <f t="shared" si="25"/>
        <v>662344</v>
      </c>
    </row>
    <row r="131" spans="1:9" ht="49.5" customHeight="1">
      <c r="A131" s="73">
        <f t="shared" si="16"/>
        <v>99</v>
      </c>
      <c r="B131" s="98" t="s">
        <v>206</v>
      </c>
      <c r="C131" s="214">
        <v>903</v>
      </c>
      <c r="D131" s="214" t="s">
        <v>138</v>
      </c>
      <c r="E131" s="214">
        <v>2300000000</v>
      </c>
      <c r="F131" s="214"/>
      <c r="G131" s="215">
        <f t="shared" si="25"/>
        <v>853901</v>
      </c>
      <c r="H131" s="215">
        <f t="shared" si="25"/>
        <v>768303</v>
      </c>
      <c r="I131" s="215">
        <f t="shared" si="25"/>
        <v>662344</v>
      </c>
    </row>
    <row r="132" spans="1:9" s="146" customFormat="1" ht="49.5" customHeight="1">
      <c r="A132" s="73">
        <f t="shared" si="16"/>
        <v>100</v>
      </c>
      <c r="B132" s="145" t="s">
        <v>214</v>
      </c>
      <c r="C132" s="144">
        <v>903</v>
      </c>
      <c r="D132" s="144" t="s">
        <v>138</v>
      </c>
      <c r="E132" s="144">
        <v>2330000000</v>
      </c>
      <c r="F132" s="144"/>
      <c r="G132" s="172">
        <f>G134+G139+G143+G136</f>
        <v>853901</v>
      </c>
      <c r="H132" s="172">
        <f>H134+H139+H143+H136</f>
        <v>768303</v>
      </c>
      <c r="I132" s="172">
        <f>I134+I139+I143+I136</f>
        <v>662344</v>
      </c>
    </row>
    <row r="133" spans="1:9" ht="49.5" customHeight="1">
      <c r="A133" s="73">
        <f t="shared" si="16"/>
        <v>101</v>
      </c>
      <c r="B133" s="91" t="s">
        <v>215</v>
      </c>
      <c r="C133" s="78">
        <v>903</v>
      </c>
      <c r="D133" s="78" t="s">
        <v>138</v>
      </c>
      <c r="E133" s="93" t="s">
        <v>216</v>
      </c>
      <c r="F133" s="78"/>
      <c r="G133" s="162">
        <f aca="true" t="shared" si="26" ref="G133:I134">G134</f>
        <v>450000</v>
      </c>
      <c r="H133" s="162">
        <f t="shared" si="26"/>
        <v>450000</v>
      </c>
      <c r="I133" s="162">
        <f t="shared" si="26"/>
        <v>450000</v>
      </c>
    </row>
    <row r="134" spans="1:9" ht="49.5" customHeight="1">
      <c r="A134" s="73">
        <f t="shared" si="16"/>
        <v>102</v>
      </c>
      <c r="B134" s="89" t="s">
        <v>207</v>
      </c>
      <c r="C134" s="78">
        <v>903</v>
      </c>
      <c r="D134" s="78" t="s">
        <v>138</v>
      </c>
      <c r="E134" s="93" t="s">
        <v>216</v>
      </c>
      <c r="F134" s="78">
        <v>200</v>
      </c>
      <c r="G134" s="162">
        <f t="shared" si="26"/>
        <v>450000</v>
      </c>
      <c r="H134" s="162">
        <f t="shared" si="26"/>
        <v>450000</v>
      </c>
      <c r="I134" s="162">
        <f t="shared" si="26"/>
        <v>450000</v>
      </c>
    </row>
    <row r="135" spans="1:9" ht="49.5" customHeight="1">
      <c r="A135" s="73">
        <f t="shared" si="16"/>
        <v>103</v>
      </c>
      <c r="B135" s="89" t="s">
        <v>177</v>
      </c>
      <c r="C135" s="78">
        <v>903</v>
      </c>
      <c r="D135" s="78" t="s">
        <v>138</v>
      </c>
      <c r="E135" s="93" t="s">
        <v>216</v>
      </c>
      <c r="F135" s="78">
        <v>240</v>
      </c>
      <c r="G135" s="162">
        <v>450000</v>
      </c>
      <c r="H135" s="162">
        <v>450000</v>
      </c>
      <c r="I135" s="162">
        <v>450000</v>
      </c>
    </row>
    <row r="136" spans="1:9" ht="74.25" customHeight="1">
      <c r="A136" s="73">
        <f>A132+1</f>
        <v>101</v>
      </c>
      <c r="B136" s="91" t="s">
        <v>328</v>
      </c>
      <c r="C136" s="78">
        <v>903</v>
      </c>
      <c r="D136" s="78" t="s">
        <v>138</v>
      </c>
      <c r="E136" s="78">
        <v>2330080010</v>
      </c>
      <c r="F136" s="78"/>
      <c r="G136" s="162">
        <f>G138</f>
        <v>53610</v>
      </c>
      <c r="H136" s="162">
        <f>H138</f>
        <v>0</v>
      </c>
      <c r="I136" s="162">
        <f>I138</f>
        <v>0</v>
      </c>
    </row>
    <row r="137" spans="1:9" ht="49.5" customHeight="1">
      <c r="A137" s="73">
        <f t="shared" si="16"/>
        <v>102</v>
      </c>
      <c r="B137" s="89" t="s">
        <v>207</v>
      </c>
      <c r="C137" s="78">
        <v>903</v>
      </c>
      <c r="D137" s="78" t="s">
        <v>138</v>
      </c>
      <c r="E137" s="78">
        <v>2330080010</v>
      </c>
      <c r="F137" s="78">
        <v>200</v>
      </c>
      <c r="G137" s="176">
        <f>G138</f>
        <v>53610</v>
      </c>
      <c r="H137" s="176">
        <f>H138</f>
        <v>0</v>
      </c>
      <c r="I137" s="176">
        <f>I138</f>
        <v>0</v>
      </c>
    </row>
    <row r="138" spans="1:9" ht="49.5" customHeight="1">
      <c r="A138" s="73">
        <f t="shared" si="16"/>
        <v>103</v>
      </c>
      <c r="B138" s="89" t="s">
        <v>177</v>
      </c>
      <c r="C138" s="78">
        <v>903</v>
      </c>
      <c r="D138" s="78" t="s">
        <v>138</v>
      </c>
      <c r="E138" s="78">
        <v>2330080010</v>
      </c>
      <c r="F138" s="78">
        <v>240</v>
      </c>
      <c r="G138" s="176">
        <v>53610</v>
      </c>
      <c r="H138" s="176">
        <v>0</v>
      </c>
      <c r="I138" s="176">
        <v>0</v>
      </c>
    </row>
    <row r="139" spans="1:9" ht="49.5" customHeight="1">
      <c r="A139" s="73">
        <f>A135+1</f>
        <v>104</v>
      </c>
      <c r="B139" s="91" t="s">
        <v>217</v>
      </c>
      <c r="C139" s="78">
        <v>903</v>
      </c>
      <c r="D139" s="78" t="s">
        <v>138</v>
      </c>
      <c r="E139" s="78">
        <v>2330080050</v>
      </c>
      <c r="F139" s="78"/>
      <c r="G139" s="162">
        <f>G141</f>
        <v>275580</v>
      </c>
      <c r="H139" s="162">
        <f>H141</f>
        <v>272780</v>
      </c>
      <c r="I139" s="162">
        <f>I141</f>
        <v>166821</v>
      </c>
    </row>
    <row r="140" spans="1:9" ht="49.5" customHeight="1">
      <c r="A140" s="73">
        <f t="shared" si="16"/>
        <v>105</v>
      </c>
      <c r="B140" s="89" t="s">
        <v>207</v>
      </c>
      <c r="C140" s="78">
        <v>903</v>
      </c>
      <c r="D140" s="78" t="s">
        <v>138</v>
      </c>
      <c r="E140" s="78">
        <v>2330080050</v>
      </c>
      <c r="F140" s="78">
        <v>200</v>
      </c>
      <c r="G140" s="176">
        <f>G141</f>
        <v>275580</v>
      </c>
      <c r="H140" s="176">
        <f>H141</f>
        <v>272780</v>
      </c>
      <c r="I140" s="176">
        <f>I141</f>
        <v>166821</v>
      </c>
    </row>
    <row r="141" spans="1:9" ht="49.5" customHeight="1">
      <c r="A141" s="73">
        <f t="shared" si="16"/>
        <v>106</v>
      </c>
      <c r="B141" s="89" t="s">
        <v>177</v>
      </c>
      <c r="C141" s="78">
        <v>903</v>
      </c>
      <c r="D141" s="78" t="s">
        <v>138</v>
      </c>
      <c r="E141" s="78">
        <v>2330080050</v>
      </c>
      <c r="F141" s="78">
        <v>240</v>
      </c>
      <c r="G141" s="176">
        <v>275580</v>
      </c>
      <c r="H141" s="176">
        <v>272780</v>
      </c>
      <c r="I141" s="176">
        <v>166821</v>
      </c>
    </row>
    <row r="142" spans="1:9" ht="49.5" customHeight="1">
      <c r="A142" s="73">
        <f t="shared" si="16"/>
        <v>107</v>
      </c>
      <c r="B142" s="91" t="s">
        <v>218</v>
      </c>
      <c r="C142" s="78">
        <v>903</v>
      </c>
      <c r="D142" s="78" t="s">
        <v>138</v>
      </c>
      <c r="E142" s="78">
        <v>2330080070</v>
      </c>
      <c r="F142" s="78"/>
      <c r="G142" s="162">
        <f aca="true" t="shared" si="27" ref="G142:I143">G143</f>
        <v>74711</v>
      </c>
      <c r="H142" s="162">
        <f t="shared" si="27"/>
        <v>45523</v>
      </c>
      <c r="I142" s="162">
        <f t="shared" si="27"/>
        <v>45523</v>
      </c>
    </row>
    <row r="143" spans="1:9" ht="49.5" customHeight="1">
      <c r="A143" s="73">
        <f t="shared" si="16"/>
        <v>108</v>
      </c>
      <c r="B143" s="89" t="s">
        <v>207</v>
      </c>
      <c r="C143" s="78">
        <v>903</v>
      </c>
      <c r="D143" s="78" t="s">
        <v>138</v>
      </c>
      <c r="E143" s="78">
        <v>2330080070</v>
      </c>
      <c r="F143" s="78">
        <v>200</v>
      </c>
      <c r="G143" s="162">
        <f t="shared" si="27"/>
        <v>74711</v>
      </c>
      <c r="H143" s="162">
        <f t="shared" si="27"/>
        <v>45523</v>
      </c>
      <c r="I143" s="162">
        <f t="shared" si="27"/>
        <v>45523</v>
      </c>
    </row>
    <row r="144" spans="1:9" ht="49.5" customHeight="1">
      <c r="A144" s="73">
        <f t="shared" si="16"/>
        <v>109</v>
      </c>
      <c r="B144" s="89" t="s">
        <v>177</v>
      </c>
      <c r="C144" s="78">
        <v>903</v>
      </c>
      <c r="D144" s="78" t="s">
        <v>138</v>
      </c>
      <c r="E144" s="78">
        <v>2330080070</v>
      </c>
      <c r="F144" s="78">
        <v>240</v>
      </c>
      <c r="G144" s="162">
        <v>74711</v>
      </c>
      <c r="H144" s="162">
        <v>45523</v>
      </c>
      <c r="I144" s="162">
        <v>45523</v>
      </c>
    </row>
    <row r="145" spans="1:9" ht="49.5" customHeight="1">
      <c r="A145" s="73">
        <f t="shared" si="16"/>
        <v>110</v>
      </c>
      <c r="B145" s="101" t="s">
        <v>139</v>
      </c>
      <c r="C145" s="77">
        <v>903</v>
      </c>
      <c r="D145" s="77" t="s">
        <v>140</v>
      </c>
      <c r="E145" s="77" t="s">
        <v>153</v>
      </c>
      <c r="F145" s="77" t="s">
        <v>153</v>
      </c>
      <c r="G145" s="161">
        <f aca="true" t="shared" si="28" ref="G145:I150">G146</f>
        <v>25391</v>
      </c>
      <c r="H145" s="161">
        <f t="shared" si="28"/>
        <v>0</v>
      </c>
      <c r="I145" s="161">
        <f t="shared" si="28"/>
        <v>0</v>
      </c>
    </row>
    <row r="146" spans="1:9" ht="49.5" customHeight="1">
      <c r="A146" s="73">
        <f t="shared" si="16"/>
        <v>111</v>
      </c>
      <c r="B146" s="76" t="s">
        <v>141</v>
      </c>
      <c r="C146" s="78">
        <v>903</v>
      </c>
      <c r="D146" s="78" t="s">
        <v>142</v>
      </c>
      <c r="E146" s="78" t="s">
        <v>153</v>
      </c>
      <c r="F146" s="78" t="s">
        <v>153</v>
      </c>
      <c r="G146" s="162">
        <f t="shared" si="28"/>
        <v>25391</v>
      </c>
      <c r="H146" s="162">
        <f t="shared" si="28"/>
        <v>0</v>
      </c>
      <c r="I146" s="162">
        <f t="shared" si="28"/>
        <v>0</v>
      </c>
    </row>
    <row r="147" spans="1:9" ht="49.5" customHeight="1">
      <c r="A147" s="73">
        <f t="shared" si="16"/>
        <v>112</v>
      </c>
      <c r="B147" s="103" t="s">
        <v>206</v>
      </c>
      <c r="C147" s="77">
        <v>903</v>
      </c>
      <c r="D147" s="77" t="s">
        <v>142</v>
      </c>
      <c r="E147" s="77">
        <v>2300000000</v>
      </c>
      <c r="F147" s="77" t="s">
        <v>153</v>
      </c>
      <c r="G147" s="161">
        <f t="shared" si="28"/>
        <v>25391</v>
      </c>
      <c r="H147" s="161">
        <f t="shared" si="28"/>
        <v>0</v>
      </c>
      <c r="I147" s="161">
        <f t="shared" si="28"/>
        <v>0</v>
      </c>
    </row>
    <row r="148" spans="1:9" s="146" customFormat="1" ht="49.5" customHeight="1">
      <c r="A148" s="73">
        <f t="shared" si="16"/>
        <v>113</v>
      </c>
      <c r="B148" s="145" t="s">
        <v>242</v>
      </c>
      <c r="C148" s="144">
        <v>903</v>
      </c>
      <c r="D148" s="144" t="s">
        <v>142</v>
      </c>
      <c r="E148" s="144">
        <v>2340000000</v>
      </c>
      <c r="F148" s="144" t="s">
        <v>153</v>
      </c>
      <c r="G148" s="172">
        <f t="shared" si="28"/>
        <v>25391</v>
      </c>
      <c r="H148" s="172">
        <f t="shared" si="28"/>
        <v>0</v>
      </c>
      <c r="I148" s="172">
        <f t="shared" si="28"/>
        <v>0</v>
      </c>
    </row>
    <row r="149" spans="1:9" ht="49.5" customHeight="1">
      <c r="A149" s="73">
        <f t="shared" si="16"/>
        <v>114</v>
      </c>
      <c r="B149" s="91" t="s">
        <v>244</v>
      </c>
      <c r="C149" s="78">
        <v>903</v>
      </c>
      <c r="D149" s="78" t="s">
        <v>142</v>
      </c>
      <c r="E149" s="78">
        <v>2340080010</v>
      </c>
      <c r="F149" s="78" t="s">
        <v>153</v>
      </c>
      <c r="G149" s="162">
        <f t="shared" si="28"/>
        <v>25391</v>
      </c>
      <c r="H149" s="162">
        <f t="shared" si="28"/>
        <v>0</v>
      </c>
      <c r="I149" s="162">
        <f t="shared" si="28"/>
        <v>0</v>
      </c>
    </row>
    <row r="150" spans="1:9" ht="49.5" customHeight="1">
      <c r="A150" s="73">
        <f t="shared" si="16"/>
        <v>115</v>
      </c>
      <c r="B150" s="89" t="s">
        <v>207</v>
      </c>
      <c r="C150" s="78">
        <v>903</v>
      </c>
      <c r="D150" s="78" t="s">
        <v>142</v>
      </c>
      <c r="E150" s="78">
        <v>2340080010</v>
      </c>
      <c r="F150" s="78">
        <v>200</v>
      </c>
      <c r="G150" s="162">
        <f t="shared" si="28"/>
        <v>25391</v>
      </c>
      <c r="H150" s="162">
        <f t="shared" si="28"/>
        <v>0</v>
      </c>
      <c r="I150" s="162">
        <f t="shared" si="28"/>
        <v>0</v>
      </c>
    </row>
    <row r="151" spans="1:9" ht="49.5" customHeight="1">
      <c r="A151" s="73">
        <f t="shared" si="16"/>
        <v>116</v>
      </c>
      <c r="B151" s="89" t="s">
        <v>177</v>
      </c>
      <c r="C151" s="78">
        <v>903</v>
      </c>
      <c r="D151" s="78" t="s">
        <v>142</v>
      </c>
      <c r="E151" s="78">
        <v>2340080010</v>
      </c>
      <c r="F151" s="78">
        <v>240</v>
      </c>
      <c r="G151" s="162">
        <v>25391</v>
      </c>
      <c r="H151" s="162">
        <v>0</v>
      </c>
      <c r="I151" s="162">
        <v>0</v>
      </c>
    </row>
    <row r="152" spans="1:9" ht="49.5" customHeight="1">
      <c r="A152" s="73">
        <f t="shared" si="16"/>
        <v>117</v>
      </c>
      <c r="B152" s="101" t="s">
        <v>143</v>
      </c>
      <c r="C152" s="77">
        <v>903</v>
      </c>
      <c r="D152" s="77" t="s">
        <v>144</v>
      </c>
      <c r="E152" s="77" t="s">
        <v>153</v>
      </c>
      <c r="F152" s="77" t="s">
        <v>153</v>
      </c>
      <c r="G152" s="161">
        <f aca="true" t="shared" si="29" ref="G152:I156">G153</f>
        <v>151200</v>
      </c>
      <c r="H152" s="161">
        <f t="shared" si="29"/>
        <v>151200</v>
      </c>
      <c r="I152" s="161">
        <f t="shared" si="29"/>
        <v>151200</v>
      </c>
    </row>
    <row r="153" spans="1:9" ht="49.5" customHeight="1">
      <c r="A153" s="73">
        <f t="shared" si="16"/>
        <v>118</v>
      </c>
      <c r="B153" s="76" t="s">
        <v>145</v>
      </c>
      <c r="C153" s="78">
        <v>903</v>
      </c>
      <c r="D153" s="78" t="s">
        <v>146</v>
      </c>
      <c r="E153" s="78" t="s">
        <v>153</v>
      </c>
      <c r="F153" s="78" t="s">
        <v>153</v>
      </c>
      <c r="G153" s="162">
        <f t="shared" si="29"/>
        <v>151200</v>
      </c>
      <c r="H153" s="162">
        <f t="shared" si="29"/>
        <v>151200</v>
      </c>
      <c r="I153" s="162">
        <f t="shared" si="29"/>
        <v>151200</v>
      </c>
    </row>
    <row r="154" spans="1:9" ht="49.5" customHeight="1">
      <c r="A154" s="73">
        <f t="shared" si="16"/>
        <v>119</v>
      </c>
      <c r="B154" s="91" t="s">
        <v>191</v>
      </c>
      <c r="C154" s="78">
        <v>903</v>
      </c>
      <c r="D154" s="78" t="s">
        <v>146</v>
      </c>
      <c r="E154" s="78">
        <v>9000000000</v>
      </c>
      <c r="F154" s="78" t="s">
        <v>153</v>
      </c>
      <c r="G154" s="162">
        <f t="shared" si="29"/>
        <v>151200</v>
      </c>
      <c r="H154" s="162">
        <f t="shared" si="29"/>
        <v>151200</v>
      </c>
      <c r="I154" s="162">
        <f t="shared" si="29"/>
        <v>151200</v>
      </c>
    </row>
    <row r="155" spans="1:9" ht="49.5" customHeight="1">
      <c r="A155" s="73">
        <f t="shared" si="16"/>
        <v>120</v>
      </c>
      <c r="B155" s="91" t="s">
        <v>193</v>
      </c>
      <c r="C155" s="78">
        <v>903</v>
      </c>
      <c r="D155" s="78" t="s">
        <v>146</v>
      </c>
      <c r="E155" s="78">
        <v>9090000000</v>
      </c>
      <c r="F155" s="78" t="s">
        <v>153</v>
      </c>
      <c r="G155" s="162">
        <f>G156</f>
        <v>151200</v>
      </c>
      <c r="H155" s="162">
        <f t="shared" si="29"/>
        <v>151200</v>
      </c>
      <c r="I155" s="162">
        <f t="shared" si="29"/>
        <v>151200</v>
      </c>
    </row>
    <row r="156" spans="1:9" ht="49.5" customHeight="1">
      <c r="A156" s="73">
        <f t="shared" si="16"/>
        <v>121</v>
      </c>
      <c r="B156" s="89" t="s">
        <v>219</v>
      </c>
      <c r="C156" s="78">
        <v>903</v>
      </c>
      <c r="D156" s="78" t="s">
        <v>146</v>
      </c>
      <c r="E156" s="93">
        <v>9090080000</v>
      </c>
      <c r="F156" s="78" t="s">
        <v>220</v>
      </c>
      <c r="G156" s="162">
        <f t="shared" si="29"/>
        <v>151200</v>
      </c>
      <c r="H156" s="162">
        <f t="shared" si="29"/>
        <v>151200</v>
      </c>
      <c r="I156" s="162">
        <f t="shared" si="29"/>
        <v>151200</v>
      </c>
    </row>
    <row r="157" spans="1:9" ht="49.5" customHeight="1">
      <c r="A157" s="73">
        <f t="shared" si="16"/>
        <v>122</v>
      </c>
      <c r="B157" s="96" t="s">
        <v>221</v>
      </c>
      <c r="C157" s="78">
        <v>903</v>
      </c>
      <c r="D157" s="78" t="s">
        <v>146</v>
      </c>
      <c r="E157" s="93">
        <v>9090080000</v>
      </c>
      <c r="F157" s="78">
        <v>310</v>
      </c>
      <c r="G157" s="162">
        <v>151200</v>
      </c>
      <c r="H157" s="162">
        <v>151200</v>
      </c>
      <c r="I157" s="162">
        <v>151200</v>
      </c>
    </row>
    <row r="158" spans="1:9" ht="49.5" customHeight="1">
      <c r="A158" s="73">
        <f t="shared" si="16"/>
        <v>123</v>
      </c>
      <c r="B158" s="101" t="s">
        <v>147</v>
      </c>
      <c r="C158" s="77">
        <v>903</v>
      </c>
      <c r="D158" s="77" t="s">
        <v>148</v>
      </c>
      <c r="E158" s="77" t="s">
        <v>153</v>
      </c>
      <c r="F158" s="77" t="s">
        <v>153</v>
      </c>
      <c r="G158" s="161">
        <f aca="true" t="shared" si="30" ref="G158:I162">G159</f>
        <v>270576</v>
      </c>
      <c r="H158" s="161">
        <f t="shared" si="30"/>
        <v>270576</v>
      </c>
      <c r="I158" s="161">
        <f t="shared" si="30"/>
        <v>270576</v>
      </c>
    </row>
    <row r="159" spans="1:9" ht="49.5" customHeight="1">
      <c r="A159" s="73">
        <f t="shared" si="16"/>
        <v>124</v>
      </c>
      <c r="B159" s="101" t="s">
        <v>149</v>
      </c>
      <c r="C159" s="78">
        <v>903</v>
      </c>
      <c r="D159" s="78" t="s">
        <v>150</v>
      </c>
      <c r="E159" s="78" t="s">
        <v>153</v>
      </c>
      <c r="F159" s="78" t="s">
        <v>153</v>
      </c>
      <c r="G159" s="162">
        <f t="shared" si="30"/>
        <v>270576</v>
      </c>
      <c r="H159" s="162">
        <f t="shared" si="30"/>
        <v>270576</v>
      </c>
      <c r="I159" s="162">
        <f t="shared" si="30"/>
        <v>270576</v>
      </c>
    </row>
    <row r="160" spans="1:9" ht="49.5" customHeight="1">
      <c r="A160" s="73">
        <f t="shared" si="16"/>
        <v>125</v>
      </c>
      <c r="B160" s="103" t="s">
        <v>206</v>
      </c>
      <c r="C160" s="78">
        <v>903</v>
      </c>
      <c r="D160" s="78" t="s">
        <v>150</v>
      </c>
      <c r="E160" s="78">
        <v>2300000000</v>
      </c>
      <c r="F160" s="78" t="s">
        <v>153</v>
      </c>
      <c r="G160" s="162">
        <f t="shared" si="30"/>
        <v>270576</v>
      </c>
      <c r="H160" s="162">
        <f t="shared" si="30"/>
        <v>270576</v>
      </c>
      <c r="I160" s="162">
        <f t="shared" si="30"/>
        <v>270576</v>
      </c>
    </row>
    <row r="161" spans="1:9" s="143" customFormat="1" ht="49.5" customHeight="1">
      <c r="A161" s="73">
        <f t="shared" si="16"/>
        <v>126</v>
      </c>
      <c r="B161" s="145" t="s">
        <v>242</v>
      </c>
      <c r="C161" s="144">
        <v>903</v>
      </c>
      <c r="D161" s="144" t="s">
        <v>150</v>
      </c>
      <c r="E161" s="144">
        <v>2340000000</v>
      </c>
      <c r="F161" s="144" t="s">
        <v>153</v>
      </c>
      <c r="G161" s="172">
        <f>G162</f>
        <v>270576</v>
      </c>
      <c r="H161" s="172">
        <f t="shared" si="30"/>
        <v>270576</v>
      </c>
      <c r="I161" s="172">
        <f t="shared" si="30"/>
        <v>270576</v>
      </c>
    </row>
    <row r="162" spans="1:9" ht="49.5" customHeight="1">
      <c r="A162" s="73">
        <f t="shared" si="16"/>
        <v>127</v>
      </c>
      <c r="B162" s="91" t="s">
        <v>243</v>
      </c>
      <c r="C162" s="78">
        <v>903</v>
      </c>
      <c r="D162" s="78" t="s">
        <v>150</v>
      </c>
      <c r="E162" s="78">
        <v>2340080020</v>
      </c>
      <c r="F162" s="78" t="s">
        <v>153</v>
      </c>
      <c r="G162" s="175">
        <f>G163</f>
        <v>270576</v>
      </c>
      <c r="H162" s="175">
        <f t="shared" si="30"/>
        <v>270576</v>
      </c>
      <c r="I162" s="175">
        <f t="shared" si="30"/>
        <v>270576</v>
      </c>
    </row>
    <row r="163" spans="1:9" ht="49.5" customHeight="1">
      <c r="A163" s="73">
        <f t="shared" si="16"/>
        <v>128</v>
      </c>
      <c r="B163" s="85" t="s">
        <v>163</v>
      </c>
      <c r="C163" s="82" t="s">
        <v>37</v>
      </c>
      <c r="D163" s="82" t="s">
        <v>150</v>
      </c>
      <c r="E163" s="82" t="s">
        <v>222</v>
      </c>
      <c r="F163" s="82" t="s">
        <v>58</v>
      </c>
      <c r="G163" s="160">
        <f>G164</f>
        <v>270576</v>
      </c>
      <c r="H163" s="160">
        <f>H164</f>
        <v>270576</v>
      </c>
      <c r="I163" s="160">
        <f>I164</f>
        <v>270576</v>
      </c>
    </row>
    <row r="164" spans="1:9" ht="49.5" customHeight="1">
      <c r="A164" s="73">
        <f t="shared" si="16"/>
        <v>129</v>
      </c>
      <c r="B164" s="85" t="s">
        <v>223</v>
      </c>
      <c r="C164" s="80" t="s">
        <v>37</v>
      </c>
      <c r="D164" s="80" t="s">
        <v>150</v>
      </c>
      <c r="E164" s="80" t="s">
        <v>222</v>
      </c>
      <c r="F164" s="80" t="s">
        <v>55</v>
      </c>
      <c r="G164" s="163">
        <v>270576</v>
      </c>
      <c r="H164" s="163">
        <v>270576</v>
      </c>
      <c r="I164" s="163">
        <v>270576</v>
      </c>
    </row>
    <row r="165" spans="1:9" ht="49.5" customHeight="1">
      <c r="A165" s="73">
        <f>A164+1</f>
        <v>130</v>
      </c>
      <c r="B165" s="96" t="s">
        <v>224</v>
      </c>
      <c r="C165" s="78"/>
      <c r="D165" s="78"/>
      <c r="E165" s="78"/>
      <c r="F165" s="78"/>
      <c r="G165" s="162">
        <v>0</v>
      </c>
      <c r="H165" s="171">
        <v>190000</v>
      </c>
      <c r="I165" s="171">
        <v>368000</v>
      </c>
    </row>
    <row r="166" spans="1:9" ht="49.5" customHeight="1">
      <c r="A166" s="73">
        <f>A165+1</f>
        <v>131</v>
      </c>
      <c r="B166" s="104" t="s">
        <v>72</v>
      </c>
      <c r="C166" s="78" t="s">
        <v>153</v>
      </c>
      <c r="D166" s="78" t="s">
        <v>153</v>
      </c>
      <c r="E166" s="78" t="s">
        <v>153</v>
      </c>
      <c r="F166" s="78" t="s">
        <v>153</v>
      </c>
      <c r="G166" s="161">
        <f>G14</f>
        <v>9779888.65</v>
      </c>
      <c r="H166" s="161">
        <f>H14</f>
        <v>7397418</v>
      </c>
      <c r="I166" s="161">
        <f>I14</f>
        <v>7411849</v>
      </c>
    </row>
    <row r="168" spans="7:9" ht="17.25" customHeight="1">
      <c r="G168" s="107">
        <f>G166-пр№5!F198</f>
        <v>0</v>
      </c>
      <c r="H168" s="107">
        <f>H166-пр№5!G198</f>
        <v>0</v>
      </c>
      <c r="I168" s="107">
        <f>I166-пр№5!H198</f>
        <v>0</v>
      </c>
    </row>
  </sheetData>
  <sheetProtection/>
  <mergeCells count="8">
    <mergeCell ref="D5:I5"/>
    <mergeCell ref="E6:I6"/>
    <mergeCell ref="E7:I7"/>
    <mergeCell ref="B9:H9"/>
    <mergeCell ref="B10:H10"/>
    <mergeCell ref="D1:I1"/>
    <mergeCell ref="E2:I2"/>
    <mergeCell ref="E3:I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8"/>
  <sheetViews>
    <sheetView zoomScale="96" zoomScaleNormal="96" zoomScaleSheetLayoutView="96" zoomScalePageLayoutView="0" workbookViewId="0" topLeftCell="A1">
      <selection activeCell="C5" sqref="C5"/>
    </sheetView>
  </sheetViews>
  <sheetFormatPr defaultColWidth="9.00390625" defaultRowHeight="12.75"/>
  <cols>
    <col min="1" max="1" width="6.875" style="63" customWidth="1"/>
    <col min="2" max="2" width="56.25390625" style="105" customWidth="1"/>
    <col min="3" max="3" width="17.25390625" style="106" customWidth="1"/>
    <col min="4" max="5" width="10.625" style="106" customWidth="1"/>
    <col min="6" max="6" width="18.00390625" style="106" customWidth="1"/>
    <col min="7" max="7" width="17.375" style="106" customWidth="1"/>
    <col min="8" max="8" width="17.125" style="63" customWidth="1"/>
    <col min="9" max="16384" width="9.125" style="63" customWidth="1"/>
  </cols>
  <sheetData>
    <row r="1" spans="2:8" ht="15.75">
      <c r="B1" s="108"/>
      <c r="C1" s="109"/>
      <c r="D1" s="109"/>
      <c r="E1" s="109"/>
      <c r="F1" s="272" t="s">
        <v>231</v>
      </c>
      <c r="G1" s="272"/>
      <c r="H1" s="272"/>
    </row>
    <row r="2" spans="2:8" ht="15.75">
      <c r="B2" s="108"/>
      <c r="C2" s="272" t="s">
        <v>99</v>
      </c>
      <c r="D2" s="272"/>
      <c r="E2" s="272"/>
      <c r="F2" s="272"/>
      <c r="G2" s="272"/>
      <c r="H2" s="272"/>
    </row>
    <row r="3" spans="2:8" ht="15.75">
      <c r="B3" s="108"/>
      <c r="C3" s="273" t="s">
        <v>341</v>
      </c>
      <c r="D3" s="273"/>
      <c r="E3" s="273"/>
      <c r="F3" s="273"/>
      <c r="G3" s="273"/>
      <c r="H3" s="273"/>
    </row>
    <row r="4" spans="2:8" ht="15.75">
      <c r="B4" s="108"/>
      <c r="C4" s="228"/>
      <c r="D4" s="228"/>
      <c r="E4" s="228"/>
      <c r="F4" s="228"/>
      <c r="G4" s="228"/>
      <c r="H4" s="228"/>
    </row>
    <row r="5" spans="2:8" ht="15.75">
      <c r="B5" s="108"/>
      <c r="C5" s="109"/>
      <c r="D5" s="109"/>
      <c r="E5" s="109"/>
      <c r="F5" s="272" t="s">
        <v>231</v>
      </c>
      <c r="G5" s="272"/>
      <c r="H5" s="272"/>
    </row>
    <row r="6" spans="2:8" ht="15.75">
      <c r="B6" s="108"/>
      <c r="C6" s="272" t="s">
        <v>99</v>
      </c>
      <c r="D6" s="272"/>
      <c r="E6" s="272"/>
      <c r="F6" s="272"/>
      <c r="G6" s="272"/>
      <c r="H6" s="272"/>
    </row>
    <row r="7" spans="2:8" ht="15.75">
      <c r="B7" s="108"/>
      <c r="C7" s="273" t="s">
        <v>317</v>
      </c>
      <c r="D7" s="273"/>
      <c r="E7" s="273"/>
      <c r="F7" s="273"/>
      <c r="G7" s="273"/>
      <c r="H7" s="273"/>
    </row>
    <row r="8" spans="2:8" ht="15.75">
      <c r="B8" s="108"/>
      <c r="C8" s="110"/>
      <c r="D8" s="110"/>
      <c r="E8" s="110"/>
      <c r="F8" s="110"/>
      <c r="G8" s="110"/>
      <c r="H8" s="42"/>
    </row>
    <row r="9" spans="2:8" s="68" customFormat="1" ht="71.25" customHeight="1">
      <c r="B9" s="275" t="s">
        <v>295</v>
      </c>
      <c r="C9" s="275"/>
      <c r="D9" s="275"/>
      <c r="E9" s="275"/>
      <c r="F9" s="275"/>
      <c r="G9" s="275"/>
      <c r="H9" s="275"/>
    </row>
    <row r="10" spans="2:8" s="68" customFormat="1" ht="18.75">
      <c r="B10" s="276"/>
      <c r="C10" s="276"/>
      <c r="D10" s="276"/>
      <c r="E10" s="276"/>
      <c r="F10" s="276"/>
      <c r="G10" s="276"/>
      <c r="H10" s="276"/>
    </row>
    <row r="11" spans="2:8" ht="15.75">
      <c r="B11" s="64"/>
      <c r="C11" s="65"/>
      <c r="D11" s="65"/>
      <c r="E11" s="65"/>
      <c r="F11" s="65"/>
      <c r="G11" s="65"/>
      <c r="H11" s="24" t="s">
        <v>73</v>
      </c>
    </row>
    <row r="12" spans="1:8" ht="47.25">
      <c r="A12" s="111" t="s">
        <v>101</v>
      </c>
      <c r="B12" s="71" t="s">
        <v>155</v>
      </c>
      <c r="C12" s="47" t="s">
        <v>157</v>
      </c>
      <c r="D12" s="47" t="s">
        <v>158</v>
      </c>
      <c r="E12" s="47" t="s">
        <v>103</v>
      </c>
      <c r="F12" s="72" t="str">
        <f>пр№4!G12</f>
        <v>2024 год</v>
      </c>
      <c r="G12" s="72" t="str">
        <f>пр№4!H12</f>
        <v>2025 год</v>
      </c>
      <c r="H12" s="72" t="str">
        <f>пр№4!I12</f>
        <v>2026 год</v>
      </c>
    </row>
    <row r="13" spans="1:8" ht="15.75">
      <c r="A13" s="112"/>
      <c r="B13" s="74" t="s">
        <v>6</v>
      </c>
      <c r="C13" s="75" t="s">
        <v>7</v>
      </c>
      <c r="D13" s="75" t="s">
        <v>12</v>
      </c>
      <c r="E13" s="75" t="s">
        <v>13</v>
      </c>
      <c r="F13" s="75" t="s">
        <v>14</v>
      </c>
      <c r="G13" s="75" t="s">
        <v>31</v>
      </c>
      <c r="H13" s="75" t="s">
        <v>32</v>
      </c>
    </row>
    <row r="14" spans="1:8" ht="31.5">
      <c r="A14" s="70">
        <f>A13+1</f>
        <v>1</v>
      </c>
      <c r="B14" s="97" t="s">
        <v>206</v>
      </c>
      <c r="C14" s="113">
        <v>2300000000</v>
      </c>
      <c r="D14" s="114" t="s">
        <v>153</v>
      </c>
      <c r="E14" s="114"/>
      <c r="F14" s="180">
        <f>F15+F21+F42+F77</f>
        <v>2021506.99</v>
      </c>
      <c r="G14" s="180">
        <f>G15+G21+G42+G77</f>
        <v>1875659</v>
      </c>
      <c r="H14" s="180">
        <f>H15+H21+H42+H77</f>
        <v>1771700</v>
      </c>
    </row>
    <row r="15" spans="1:8" ht="47.25">
      <c r="A15" s="70">
        <f aca="true" t="shared" si="0" ref="A15:A111">A14+1</f>
        <v>2</v>
      </c>
      <c r="B15" s="76" t="s">
        <v>211</v>
      </c>
      <c r="C15" s="115">
        <v>2310000000</v>
      </c>
      <c r="D15" s="115"/>
      <c r="E15" s="116"/>
      <c r="F15" s="181">
        <f>F18</f>
        <v>175000</v>
      </c>
      <c r="G15" s="181">
        <f>G18</f>
        <v>175000</v>
      </c>
      <c r="H15" s="181">
        <f>H18</f>
        <v>175000</v>
      </c>
    </row>
    <row r="16" spans="1:8" ht="63">
      <c r="A16" s="70">
        <f t="shared" si="0"/>
        <v>3</v>
      </c>
      <c r="B16" s="87" t="s">
        <v>225</v>
      </c>
      <c r="C16" s="117">
        <v>2310080000</v>
      </c>
      <c r="D16" s="117"/>
      <c r="E16" s="118"/>
      <c r="F16" s="182">
        <f>F15</f>
        <v>175000</v>
      </c>
      <c r="G16" s="182">
        <f>G15</f>
        <v>175000</v>
      </c>
      <c r="H16" s="182">
        <f>H15</f>
        <v>175000</v>
      </c>
    </row>
    <row r="17" spans="1:8" ht="31.5">
      <c r="A17" s="70">
        <f t="shared" si="0"/>
        <v>4</v>
      </c>
      <c r="B17" s="119" t="s">
        <v>207</v>
      </c>
      <c r="C17" s="117">
        <v>2310080000</v>
      </c>
      <c r="D17" s="117">
        <v>200</v>
      </c>
      <c r="E17" s="118"/>
      <c r="F17" s="182">
        <f aca="true" t="shared" si="1" ref="F17:H19">F18</f>
        <v>175000</v>
      </c>
      <c r="G17" s="182">
        <f t="shared" si="1"/>
        <v>175000</v>
      </c>
      <c r="H17" s="182">
        <f t="shared" si="1"/>
        <v>175000</v>
      </c>
    </row>
    <row r="18" spans="1:8" ht="31.5">
      <c r="A18" s="70">
        <f t="shared" si="0"/>
        <v>5</v>
      </c>
      <c r="B18" s="89" t="s">
        <v>177</v>
      </c>
      <c r="C18" s="117">
        <v>2310080000</v>
      </c>
      <c r="D18" s="117">
        <v>240</v>
      </c>
      <c r="E18" s="118"/>
      <c r="F18" s="182">
        <f t="shared" si="1"/>
        <v>175000</v>
      </c>
      <c r="G18" s="182">
        <f t="shared" si="1"/>
        <v>175000</v>
      </c>
      <c r="H18" s="182">
        <f t="shared" si="1"/>
        <v>175000</v>
      </c>
    </row>
    <row r="19" spans="1:8" ht="15.75">
      <c r="A19" s="70">
        <f t="shared" si="0"/>
        <v>6</v>
      </c>
      <c r="B19" s="87" t="s">
        <v>131</v>
      </c>
      <c r="C19" s="117">
        <v>2310080000</v>
      </c>
      <c r="D19" s="117">
        <v>240</v>
      </c>
      <c r="E19" s="120" t="s">
        <v>132</v>
      </c>
      <c r="F19" s="182">
        <f>F20</f>
        <v>175000</v>
      </c>
      <c r="G19" s="182">
        <f t="shared" si="1"/>
        <v>175000</v>
      </c>
      <c r="H19" s="182">
        <f t="shared" si="1"/>
        <v>175000</v>
      </c>
    </row>
    <row r="20" spans="1:8" ht="15.75">
      <c r="A20" s="70">
        <f t="shared" si="0"/>
        <v>7</v>
      </c>
      <c r="B20" s="87" t="s">
        <v>133</v>
      </c>
      <c r="C20" s="117">
        <v>2310080000</v>
      </c>
      <c r="D20" s="117">
        <v>240</v>
      </c>
      <c r="E20" s="120" t="s">
        <v>134</v>
      </c>
      <c r="F20" s="182">
        <f>пр№4!G123</f>
        <v>175000</v>
      </c>
      <c r="G20" s="182">
        <f>пр№4!H123</f>
        <v>175000</v>
      </c>
      <c r="H20" s="182">
        <f>пр№4!I123</f>
        <v>175000</v>
      </c>
    </row>
    <row r="21" spans="1:8" ht="70.5" customHeight="1">
      <c r="A21" s="70">
        <f t="shared" si="0"/>
        <v>8</v>
      </c>
      <c r="B21" s="121" t="s">
        <v>257</v>
      </c>
      <c r="C21" s="115">
        <v>2320000000</v>
      </c>
      <c r="D21" s="115" t="s">
        <v>153</v>
      </c>
      <c r="E21" s="116"/>
      <c r="F21" s="181">
        <f>F22+F27+F33+F37</f>
        <v>117300</v>
      </c>
      <c r="G21" s="181">
        <f>G22+G27+G33+G37</f>
        <v>107900</v>
      </c>
      <c r="H21" s="181">
        <f>H22+H27+H33+H37</f>
        <v>107900</v>
      </c>
    </row>
    <row r="22" spans="1:8" ht="78.75">
      <c r="A22" s="70">
        <f t="shared" si="0"/>
        <v>9</v>
      </c>
      <c r="B22" s="87" t="s">
        <v>258</v>
      </c>
      <c r="C22" s="117">
        <v>2320080000</v>
      </c>
      <c r="D22" s="117" t="s">
        <v>153</v>
      </c>
      <c r="E22" s="118"/>
      <c r="F22" s="182">
        <f>F23</f>
        <v>88589</v>
      </c>
      <c r="G22" s="182">
        <f>G23</f>
        <v>90000</v>
      </c>
      <c r="H22" s="182">
        <f>H23</f>
        <v>90000</v>
      </c>
    </row>
    <row r="23" spans="1:8" ht="31.5">
      <c r="A23" s="70">
        <f t="shared" si="0"/>
        <v>10</v>
      </c>
      <c r="B23" s="119" t="s">
        <v>207</v>
      </c>
      <c r="C23" s="122">
        <v>2320080000</v>
      </c>
      <c r="D23" s="117" t="s">
        <v>190</v>
      </c>
      <c r="E23" s="118"/>
      <c r="F23" s="182">
        <f aca="true" t="shared" si="2" ref="F23:H25">F24</f>
        <v>88589</v>
      </c>
      <c r="G23" s="182">
        <f t="shared" si="2"/>
        <v>90000</v>
      </c>
      <c r="H23" s="182">
        <f t="shared" si="2"/>
        <v>90000</v>
      </c>
    </row>
    <row r="24" spans="1:8" ht="31.5">
      <c r="A24" s="70">
        <f t="shared" si="0"/>
        <v>11</v>
      </c>
      <c r="B24" s="119" t="s">
        <v>177</v>
      </c>
      <c r="C24" s="122">
        <v>2320080000</v>
      </c>
      <c r="D24" s="117" t="s">
        <v>59</v>
      </c>
      <c r="E24" s="120"/>
      <c r="F24" s="182">
        <f>F25</f>
        <v>88589</v>
      </c>
      <c r="G24" s="182">
        <f t="shared" si="2"/>
        <v>90000</v>
      </c>
      <c r="H24" s="182">
        <f t="shared" si="2"/>
        <v>90000</v>
      </c>
    </row>
    <row r="25" spans="1:8" ht="31.5">
      <c r="A25" s="70">
        <f t="shared" si="0"/>
        <v>12</v>
      </c>
      <c r="B25" s="241" t="s">
        <v>122</v>
      </c>
      <c r="C25" s="122">
        <v>2320080000</v>
      </c>
      <c r="D25" s="117">
        <v>240</v>
      </c>
      <c r="E25" s="120" t="s">
        <v>123</v>
      </c>
      <c r="F25" s="182">
        <f>F26</f>
        <v>88589</v>
      </c>
      <c r="G25" s="182">
        <f t="shared" si="2"/>
        <v>90000</v>
      </c>
      <c r="H25" s="182">
        <f t="shared" si="2"/>
        <v>90000</v>
      </c>
    </row>
    <row r="26" spans="1:8" ht="45" customHeight="1">
      <c r="A26" s="70">
        <f t="shared" si="0"/>
        <v>13</v>
      </c>
      <c r="B26" s="212" t="s">
        <v>313</v>
      </c>
      <c r="C26" s="239">
        <v>2320080000</v>
      </c>
      <c r="D26" s="117">
        <v>240</v>
      </c>
      <c r="E26" s="120" t="s">
        <v>126</v>
      </c>
      <c r="F26" s="182">
        <f>пр№4!G98</f>
        <v>88589</v>
      </c>
      <c r="G26" s="182">
        <f>пр№4!H98</f>
        <v>90000</v>
      </c>
      <c r="H26" s="182">
        <f>пр№4!I98</f>
        <v>90000</v>
      </c>
    </row>
    <row r="27" spans="1:10" ht="112.5" customHeight="1">
      <c r="A27" s="70">
        <f t="shared" si="0"/>
        <v>14</v>
      </c>
      <c r="B27" s="243" t="s">
        <v>329</v>
      </c>
      <c r="C27" s="240" t="s">
        <v>326</v>
      </c>
      <c r="D27" s="78"/>
      <c r="E27" s="95"/>
      <c r="F27" s="238">
        <f>F28</f>
        <v>1411</v>
      </c>
      <c r="G27" s="238">
        <f>G28</f>
        <v>0</v>
      </c>
      <c r="H27" s="238">
        <f>H28</f>
        <v>0</v>
      </c>
      <c r="J27" s="236"/>
    </row>
    <row r="28" spans="1:10" ht="50.25" customHeight="1">
      <c r="A28" s="70">
        <f t="shared" si="0"/>
        <v>15</v>
      </c>
      <c r="B28" s="242" t="s">
        <v>207</v>
      </c>
      <c r="C28" s="93" t="s">
        <v>330</v>
      </c>
      <c r="D28" s="78">
        <v>200</v>
      </c>
      <c r="E28" s="95"/>
      <c r="F28" s="238">
        <f>F31</f>
        <v>1411</v>
      </c>
      <c r="G28" s="238">
        <f>G31</f>
        <v>0</v>
      </c>
      <c r="H28" s="238">
        <f>H31</f>
        <v>0</v>
      </c>
      <c r="J28" s="236"/>
    </row>
    <row r="29" spans="1:10" ht="50.25" customHeight="1">
      <c r="A29" s="70">
        <f t="shared" si="0"/>
        <v>16</v>
      </c>
      <c r="B29" s="119" t="s">
        <v>177</v>
      </c>
      <c r="C29" s="93" t="s">
        <v>326</v>
      </c>
      <c r="D29" s="78">
        <v>240</v>
      </c>
      <c r="E29" s="95"/>
      <c r="F29" s="238">
        <f aca="true" t="shared" si="3" ref="F29:H30">F30</f>
        <v>1411</v>
      </c>
      <c r="G29" s="238">
        <f t="shared" si="3"/>
        <v>0</v>
      </c>
      <c r="H29" s="238">
        <f t="shared" si="3"/>
        <v>0</v>
      </c>
      <c r="J29" s="236"/>
    </row>
    <row r="30" spans="1:10" ht="32.25" customHeight="1">
      <c r="A30" s="70">
        <f t="shared" si="0"/>
        <v>17</v>
      </c>
      <c r="B30" s="89" t="s">
        <v>122</v>
      </c>
      <c r="C30" s="93" t="s">
        <v>326</v>
      </c>
      <c r="D30" s="78">
        <v>240</v>
      </c>
      <c r="E30" s="95" t="s">
        <v>123</v>
      </c>
      <c r="F30" s="238">
        <f t="shared" si="3"/>
        <v>1411</v>
      </c>
      <c r="G30" s="238">
        <f t="shared" si="3"/>
        <v>0</v>
      </c>
      <c r="H30" s="238">
        <f t="shared" si="3"/>
        <v>0</v>
      </c>
      <c r="J30" s="236"/>
    </row>
    <row r="31" spans="1:10" ht="28.5" customHeight="1">
      <c r="A31" s="70">
        <f t="shared" si="0"/>
        <v>18</v>
      </c>
      <c r="B31" s="87" t="s">
        <v>331</v>
      </c>
      <c r="C31" s="93" t="s">
        <v>326</v>
      </c>
      <c r="D31" s="78">
        <v>240</v>
      </c>
      <c r="E31" s="95" t="s">
        <v>126</v>
      </c>
      <c r="F31" s="238">
        <f>пр№4!G101</f>
        <v>1411</v>
      </c>
      <c r="G31" s="238">
        <f>пр№4!H101</f>
        <v>0</v>
      </c>
      <c r="H31" s="238">
        <f>пр№4!I101</f>
        <v>0</v>
      </c>
      <c r="J31" s="236"/>
    </row>
    <row r="32" spans="1:10" ht="102.75" customHeight="1">
      <c r="A32" s="70">
        <f t="shared" si="0"/>
        <v>19</v>
      </c>
      <c r="B32" s="237" t="s">
        <v>332</v>
      </c>
      <c r="C32" s="93" t="s">
        <v>326</v>
      </c>
      <c r="D32" s="78"/>
      <c r="E32" s="95"/>
      <c r="F32" s="238">
        <f>F33</f>
        <v>26800</v>
      </c>
      <c r="G32" s="238">
        <f>G33</f>
        <v>17900</v>
      </c>
      <c r="H32" s="238">
        <f>H33</f>
        <v>17900</v>
      </c>
      <c r="J32" s="236"/>
    </row>
    <row r="33" spans="1:10" ht="50.25" customHeight="1">
      <c r="A33" s="70">
        <f t="shared" si="0"/>
        <v>20</v>
      </c>
      <c r="B33" s="119" t="s">
        <v>207</v>
      </c>
      <c r="C33" s="93" t="s">
        <v>326</v>
      </c>
      <c r="D33" s="78">
        <v>200</v>
      </c>
      <c r="E33" s="95"/>
      <c r="F33" s="238">
        <f>F36</f>
        <v>26800</v>
      </c>
      <c r="G33" s="238">
        <f>G36</f>
        <v>17900</v>
      </c>
      <c r="H33" s="238">
        <f>H36</f>
        <v>17900</v>
      </c>
      <c r="J33" s="236"/>
    </row>
    <row r="34" spans="1:10" ht="50.25" customHeight="1">
      <c r="A34" s="70">
        <f t="shared" si="0"/>
        <v>21</v>
      </c>
      <c r="B34" s="119" t="s">
        <v>177</v>
      </c>
      <c r="C34" s="93" t="s">
        <v>326</v>
      </c>
      <c r="D34" s="78">
        <v>240</v>
      </c>
      <c r="E34" s="95"/>
      <c r="F34" s="238">
        <f aca="true" t="shared" si="4" ref="F34:H35">F35</f>
        <v>26800</v>
      </c>
      <c r="G34" s="238">
        <f t="shared" si="4"/>
        <v>17900</v>
      </c>
      <c r="H34" s="238">
        <f t="shared" si="4"/>
        <v>17900</v>
      </c>
      <c r="J34" s="236"/>
    </row>
    <row r="35" spans="1:10" ht="37.5" customHeight="1">
      <c r="A35" s="70">
        <f t="shared" si="0"/>
        <v>22</v>
      </c>
      <c r="B35" s="89" t="s">
        <v>122</v>
      </c>
      <c r="C35" s="93" t="s">
        <v>326</v>
      </c>
      <c r="D35" s="78">
        <v>240</v>
      </c>
      <c r="E35" s="95" t="s">
        <v>123</v>
      </c>
      <c r="F35" s="238">
        <f t="shared" si="4"/>
        <v>26800</v>
      </c>
      <c r="G35" s="238">
        <f t="shared" si="4"/>
        <v>17900</v>
      </c>
      <c r="H35" s="238">
        <f t="shared" si="4"/>
        <v>17900</v>
      </c>
      <c r="J35" s="236"/>
    </row>
    <row r="36" spans="1:10" ht="30.75" customHeight="1">
      <c r="A36" s="70">
        <f t="shared" si="0"/>
        <v>23</v>
      </c>
      <c r="B36" s="87" t="s">
        <v>331</v>
      </c>
      <c r="C36" s="93" t="s">
        <v>326</v>
      </c>
      <c r="D36" s="78">
        <v>240</v>
      </c>
      <c r="E36" s="95" t="s">
        <v>126</v>
      </c>
      <c r="F36" s="238">
        <f>пр№4!G104</f>
        <v>26800</v>
      </c>
      <c r="G36" s="238">
        <f>пр№4!H104</f>
        <v>17900</v>
      </c>
      <c r="H36" s="238">
        <f>пр№4!I104</f>
        <v>17900</v>
      </c>
      <c r="J36" s="236"/>
    </row>
    <row r="37" spans="1:8" ht="126">
      <c r="A37" s="70">
        <f t="shared" si="0"/>
        <v>24</v>
      </c>
      <c r="B37" s="234" t="s">
        <v>333</v>
      </c>
      <c r="C37" s="117">
        <v>2320080010</v>
      </c>
      <c r="D37" s="117"/>
      <c r="E37" s="118"/>
      <c r="F37" s="182">
        <f>F39</f>
        <v>500</v>
      </c>
      <c r="G37" s="182">
        <f>G39</f>
        <v>0</v>
      </c>
      <c r="H37" s="182">
        <f>H39</f>
        <v>0</v>
      </c>
    </row>
    <row r="38" spans="1:8" ht="31.5">
      <c r="A38" s="70">
        <f t="shared" si="0"/>
        <v>25</v>
      </c>
      <c r="B38" s="119" t="s">
        <v>207</v>
      </c>
      <c r="C38" s="117">
        <v>2320080010</v>
      </c>
      <c r="D38" s="117" t="s">
        <v>190</v>
      </c>
      <c r="E38" s="118"/>
      <c r="F38" s="182">
        <f>F39</f>
        <v>500</v>
      </c>
      <c r="G38" s="182">
        <f>G39</f>
        <v>0</v>
      </c>
      <c r="H38" s="182">
        <f>H39</f>
        <v>0</v>
      </c>
    </row>
    <row r="39" spans="1:8" ht="31.5">
      <c r="A39" s="70">
        <f t="shared" si="0"/>
        <v>26</v>
      </c>
      <c r="B39" s="119" t="s">
        <v>177</v>
      </c>
      <c r="C39" s="117">
        <v>2320080010</v>
      </c>
      <c r="D39" s="117">
        <v>240</v>
      </c>
      <c r="E39" s="118"/>
      <c r="F39" s="182">
        <f aca="true" t="shared" si="5" ref="F39:H40">F40</f>
        <v>500</v>
      </c>
      <c r="G39" s="182">
        <f t="shared" si="5"/>
        <v>0</v>
      </c>
      <c r="H39" s="182">
        <f t="shared" si="5"/>
        <v>0</v>
      </c>
    </row>
    <row r="40" spans="1:8" ht="15.75">
      <c r="A40" s="70">
        <f t="shared" si="0"/>
        <v>27</v>
      </c>
      <c r="B40" s="87" t="s">
        <v>104</v>
      </c>
      <c r="C40" s="117">
        <v>2320080010</v>
      </c>
      <c r="D40" s="117">
        <v>240</v>
      </c>
      <c r="E40" s="120" t="s">
        <v>105</v>
      </c>
      <c r="F40" s="182">
        <f t="shared" si="5"/>
        <v>500</v>
      </c>
      <c r="G40" s="182">
        <f t="shared" si="5"/>
        <v>0</v>
      </c>
      <c r="H40" s="182">
        <f t="shared" si="5"/>
        <v>0</v>
      </c>
    </row>
    <row r="41" spans="1:8" ht="15.75">
      <c r="A41" s="70">
        <f t="shared" si="0"/>
        <v>28</v>
      </c>
      <c r="B41" s="87" t="s">
        <v>116</v>
      </c>
      <c r="C41" s="117">
        <v>2320080010</v>
      </c>
      <c r="D41" s="117">
        <v>240</v>
      </c>
      <c r="E41" s="120" t="s">
        <v>117</v>
      </c>
      <c r="F41" s="182">
        <f>'[1]пр№4'!G97</f>
        <v>500</v>
      </c>
      <c r="G41" s="182">
        <f>'[1]пр№4'!H97</f>
        <v>0</v>
      </c>
      <c r="H41" s="182">
        <f>'[1]пр№4'!I97</f>
        <v>0</v>
      </c>
    </row>
    <row r="42" spans="1:8" ht="47.25">
      <c r="A42" s="70">
        <f>A26+1</f>
        <v>14</v>
      </c>
      <c r="B42" s="76" t="s">
        <v>241</v>
      </c>
      <c r="C42" s="115">
        <v>2330000000</v>
      </c>
      <c r="D42" s="115"/>
      <c r="E42" s="116"/>
      <c r="F42" s="181">
        <f>F43+F48+F57+F67+F72+F62</f>
        <v>1433239.99</v>
      </c>
      <c r="G42" s="181">
        <f>G43+G48+G57+G67+G72+G62</f>
        <v>1322183</v>
      </c>
      <c r="H42" s="181">
        <f>H43+H48+H57+H67+H72+H62</f>
        <v>1218224</v>
      </c>
    </row>
    <row r="43" spans="1:8" ht="63">
      <c r="A43" s="70">
        <f t="shared" si="0"/>
        <v>15</v>
      </c>
      <c r="B43" s="87" t="s">
        <v>239</v>
      </c>
      <c r="C43" s="117">
        <v>2330080020</v>
      </c>
      <c r="D43" s="117" t="s">
        <v>153</v>
      </c>
      <c r="E43" s="118"/>
      <c r="F43" s="182">
        <f>F44</f>
        <v>221658.99</v>
      </c>
      <c r="G43" s="182">
        <f>G45</f>
        <v>196200</v>
      </c>
      <c r="H43" s="182">
        <f>H45</f>
        <v>198200</v>
      </c>
    </row>
    <row r="44" spans="1:8" ht="31.5">
      <c r="A44" s="70">
        <f t="shared" si="0"/>
        <v>16</v>
      </c>
      <c r="B44" s="119" t="s">
        <v>207</v>
      </c>
      <c r="C44" s="117">
        <v>2330080020</v>
      </c>
      <c r="D44" s="117" t="s">
        <v>190</v>
      </c>
      <c r="E44" s="118"/>
      <c r="F44" s="182">
        <f>F45</f>
        <v>221658.99</v>
      </c>
      <c r="G44" s="182">
        <f aca="true" t="shared" si="6" ref="G44:H46">G45</f>
        <v>196200</v>
      </c>
      <c r="H44" s="182">
        <f t="shared" si="6"/>
        <v>198200</v>
      </c>
    </row>
    <row r="45" spans="1:8" ht="31.5">
      <c r="A45" s="70">
        <f t="shared" si="0"/>
        <v>17</v>
      </c>
      <c r="B45" s="119" t="s">
        <v>177</v>
      </c>
      <c r="C45" s="117">
        <v>2330080020</v>
      </c>
      <c r="D45" s="117">
        <v>240</v>
      </c>
      <c r="E45" s="118"/>
      <c r="F45" s="182">
        <f>F46</f>
        <v>221658.99</v>
      </c>
      <c r="G45" s="182">
        <f t="shared" si="6"/>
        <v>196200</v>
      </c>
      <c r="H45" s="182">
        <f t="shared" si="6"/>
        <v>198200</v>
      </c>
    </row>
    <row r="46" spans="1:8" ht="15.75">
      <c r="A46" s="70">
        <f t="shared" si="0"/>
        <v>18</v>
      </c>
      <c r="B46" s="119" t="s">
        <v>127</v>
      </c>
      <c r="C46" s="117">
        <v>2330080020</v>
      </c>
      <c r="D46" s="117">
        <v>240</v>
      </c>
      <c r="E46" s="118" t="s">
        <v>128</v>
      </c>
      <c r="F46" s="182">
        <f>F47</f>
        <v>221658.99</v>
      </c>
      <c r="G46" s="182">
        <f t="shared" si="6"/>
        <v>196200</v>
      </c>
      <c r="H46" s="182">
        <f t="shared" si="6"/>
        <v>198200</v>
      </c>
    </row>
    <row r="47" spans="1:8" ht="15.75">
      <c r="A47" s="70">
        <f t="shared" si="0"/>
        <v>19</v>
      </c>
      <c r="B47" s="87" t="s">
        <v>129</v>
      </c>
      <c r="C47" s="117">
        <v>2330080020</v>
      </c>
      <c r="D47" s="117">
        <v>240</v>
      </c>
      <c r="E47" s="118" t="s">
        <v>130</v>
      </c>
      <c r="F47" s="182">
        <f>пр№4!G116</f>
        <v>221658.99</v>
      </c>
      <c r="G47" s="182">
        <f>пр№4!H116</f>
        <v>196200</v>
      </c>
      <c r="H47" s="182">
        <f>пр№4!I116</f>
        <v>198200</v>
      </c>
    </row>
    <row r="48" spans="1:8" ht="67.5" customHeight="1">
      <c r="A48" s="70">
        <f t="shared" si="0"/>
        <v>20</v>
      </c>
      <c r="B48" s="100" t="s">
        <v>277</v>
      </c>
      <c r="C48" s="82" t="s">
        <v>274</v>
      </c>
      <c r="D48" s="82"/>
      <c r="E48" s="82"/>
      <c r="F48" s="183">
        <f>F53+F49</f>
        <v>357680</v>
      </c>
      <c r="G48" s="183">
        <f>G53+G49</f>
        <v>357680</v>
      </c>
      <c r="H48" s="183">
        <f>H53+H49</f>
        <v>357680</v>
      </c>
    </row>
    <row r="49" spans="1:8" ht="31.5">
      <c r="A49" s="70">
        <f>A44+1</f>
        <v>17</v>
      </c>
      <c r="B49" s="119" t="s">
        <v>207</v>
      </c>
      <c r="C49" s="82" t="s">
        <v>274</v>
      </c>
      <c r="D49" s="80" t="s">
        <v>58</v>
      </c>
      <c r="E49" s="80"/>
      <c r="F49" s="184">
        <f aca="true" t="shared" si="7" ref="F49:H51">F50</f>
        <v>158128</v>
      </c>
      <c r="G49" s="184">
        <f t="shared" si="7"/>
        <v>0</v>
      </c>
      <c r="H49" s="184">
        <f t="shared" si="7"/>
        <v>0</v>
      </c>
    </row>
    <row r="50" spans="1:8" ht="31.5">
      <c r="A50" s="70">
        <f t="shared" si="0"/>
        <v>18</v>
      </c>
      <c r="B50" s="119" t="s">
        <v>177</v>
      </c>
      <c r="C50" s="82" t="s">
        <v>274</v>
      </c>
      <c r="D50" s="80" t="s">
        <v>55</v>
      </c>
      <c r="E50" s="80"/>
      <c r="F50" s="184">
        <f t="shared" si="7"/>
        <v>158128</v>
      </c>
      <c r="G50" s="184">
        <f t="shared" si="7"/>
        <v>0</v>
      </c>
      <c r="H50" s="184">
        <f t="shared" si="7"/>
        <v>0</v>
      </c>
    </row>
    <row r="51" spans="1:8" ht="15.75">
      <c r="A51" s="70">
        <f t="shared" si="0"/>
        <v>19</v>
      </c>
      <c r="B51" s="119" t="s">
        <v>127</v>
      </c>
      <c r="C51" s="82" t="s">
        <v>274</v>
      </c>
      <c r="D51" s="80" t="s">
        <v>55</v>
      </c>
      <c r="E51" s="80" t="s">
        <v>128</v>
      </c>
      <c r="F51" s="184">
        <f t="shared" si="7"/>
        <v>158128</v>
      </c>
      <c r="G51" s="184">
        <f t="shared" si="7"/>
        <v>0</v>
      </c>
      <c r="H51" s="184">
        <f t="shared" si="7"/>
        <v>0</v>
      </c>
    </row>
    <row r="52" spans="1:8" ht="15.75">
      <c r="A52" s="70">
        <f t="shared" si="0"/>
        <v>20</v>
      </c>
      <c r="B52" s="87" t="s">
        <v>129</v>
      </c>
      <c r="C52" s="82" t="s">
        <v>274</v>
      </c>
      <c r="D52" s="80" t="s">
        <v>55</v>
      </c>
      <c r="E52" s="80" t="s">
        <v>130</v>
      </c>
      <c r="F52" s="184">
        <f>пр№4!G111</f>
        <v>158128</v>
      </c>
      <c r="G52" s="184">
        <f>пр№4!H111</f>
        <v>0</v>
      </c>
      <c r="H52" s="184">
        <f>пр№4!I111</f>
        <v>0</v>
      </c>
    </row>
    <row r="53" spans="1:8" ht="31.5">
      <c r="A53" s="70">
        <f>A48+1</f>
        <v>21</v>
      </c>
      <c r="B53" s="119" t="s">
        <v>207</v>
      </c>
      <c r="C53" s="82" t="s">
        <v>274</v>
      </c>
      <c r="D53" s="80" t="s">
        <v>190</v>
      </c>
      <c r="E53" s="80"/>
      <c r="F53" s="184">
        <f aca="true" t="shared" si="8" ref="F53:H55">F54</f>
        <v>199552</v>
      </c>
      <c r="G53" s="184">
        <f t="shared" si="8"/>
        <v>357680</v>
      </c>
      <c r="H53" s="184">
        <f t="shared" si="8"/>
        <v>357680</v>
      </c>
    </row>
    <row r="54" spans="1:8" ht="31.5">
      <c r="A54" s="70">
        <f t="shared" si="0"/>
        <v>22</v>
      </c>
      <c r="B54" s="119" t="s">
        <v>177</v>
      </c>
      <c r="C54" s="82" t="s">
        <v>274</v>
      </c>
      <c r="D54" s="80" t="s">
        <v>59</v>
      </c>
      <c r="E54" s="80"/>
      <c r="F54" s="184">
        <f t="shared" si="8"/>
        <v>199552</v>
      </c>
      <c r="G54" s="184">
        <f t="shared" si="8"/>
        <v>357680</v>
      </c>
      <c r="H54" s="184">
        <f t="shared" si="8"/>
        <v>357680</v>
      </c>
    </row>
    <row r="55" spans="1:8" ht="15.75">
      <c r="A55" s="70">
        <f t="shared" si="0"/>
        <v>23</v>
      </c>
      <c r="B55" s="119" t="s">
        <v>127</v>
      </c>
      <c r="C55" s="82" t="s">
        <v>274</v>
      </c>
      <c r="D55" s="80" t="s">
        <v>59</v>
      </c>
      <c r="E55" s="80" t="s">
        <v>128</v>
      </c>
      <c r="F55" s="184">
        <f t="shared" si="8"/>
        <v>199552</v>
      </c>
      <c r="G55" s="184">
        <f t="shared" si="8"/>
        <v>357680</v>
      </c>
      <c r="H55" s="184">
        <f t="shared" si="8"/>
        <v>357680</v>
      </c>
    </row>
    <row r="56" spans="1:8" ht="15.75">
      <c r="A56" s="70">
        <f t="shared" si="0"/>
        <v>24</v>
      </c>
      <c r="B56" s="87" t="s">
        <v>129</v>
      </c>
      <c r="C56" s="82" t="s">
        <v>274</v>
      </c>
      <c r="D56" s="80" t="s">
        <v>59</v>
      </c>
      <c r="E56" s="80" t="s">
        <v>130</v>
      </c>
      <c r="F56" s="184">
        <f>пр№4!G113</f>
        <v>199552</v>
      </c>
      <c r="G56" s="184">
        <f>пр№4!H113</f>
        <v>357680</v>
      </c>
      <c r="H56" s="184">
        <f>пр№4!I113</f>
        <v>357680</v>
      </c>
    </row>
    <row r="57" spans="1:8" ht="63">
      <c r="A57" s="70">
        <f>A56+1</f>
        <v>25</v>
      </c>
      <c r="B57" s="87" t="s">
        <v>251</v>
      </c>
      <c r="C57" s="122" t="s">
        <v>216</v>
      </c>
      <c r="D57" s="117"/>
      <c r="E57" s="118"/>
      <c r="F57" s="182">
        <f>F59</f>
        <v>450000</v>
      </c>
      <c r="G57" s="182">
        <f>G59</f>
        <v>450000</v>
      </c>
      <c r="H57" s="182">
        <f>H59</f>
        <v>450000</v>
      </c>
    </row>
    <row r="58" spans="1:8" ht="31.5">
      <c r="A58" s="70">
        <f t="shared" si="0"/>
        <v>26</v>
      </c>
      <c r="B58" s="119" t="s">
        <v>207</v>
      </c>
      <c r="C58" s="122" t="s">
        <v>216</v>
      </c>
      <c r="D58" s="117">
        <v>200</v>
      </c>
      <c r="E58" s="118"/>
      <c r="F58" s="182">
        <f aca="true" t="shared" si="9" ref="F58:H60">F59</f>
        <v>450000</v>
      </c>
      <c r="G58" s="182">
        <f t="shared" si="9"/>
        <v>450000</v>
      </c>
      <c r="H58" s="182">
        <f t="shared" si="9"/>
        <v>450000</v>
      </c>
    </row>
    <row r="59" spans="1:8" ht="31.5">
      <c r="A59" s="70">
        <f t="shared" si="0"/>
        <v>27</v>
      </c>
      <c r="B59" s="119" t="s">
        <v>177</v>
      </c>
      <c r="C59" s="122" t="s">
        <v>216</v>
      </c>
      <c r="D59" s="117">
        <v>240</v>
      </c>
      <c r="E59" s="118"/>
      <c r="F59" s="182">
        <f t="shared" si="9"/>
        <v>450000</v>
      </c>
      <c r="G59" s="182">
        <f t="shared" si="9"/>
        <v>450000</v>
      </c>
      <c r="H59" s="182">
        <f t="shared" si="9"/>
        <v>450000</v>
      </c>
    </row>
    <row r="60" spans="1:8" ht="15.75">
      <c r="A60" s="70">
        <f t="shared" si="0"/>
        <v>28</v>
      </c>
      <c r="B60" s="87" t="s">
        <v>131</v>
      </c>
      <c r="C60" s="122" t="s">
        <v>216</v>
      </c>
      <c r="D60" s="117">
        <v>240</v>
      </c>
      <c r="E60" s="118" t="s">
        <v>132</v>
      </c>
      <c r="F60" s="182">
        <f t="shared" si="9"/>
        <v>450000</v>
      </c>
      <c r="G60" s="182">
        <f t="shared" si="9"/>
        <v>450000</v>
      </c>
      <c r="H60" s="182">
        <f t="shared" si="9"/>
        <v>450000</v>
      </c>
    </row>
    <row r="61" spans="1:8" ht="15.75">
      <c r="A61" s="70">
        <f t="shared" si="0"/>
        <v>29</v>
      </c>
      <c r="B61" s="87" t="s">
        <v>137</v>
      </c>
      <c r="C61" s="122" t="s">
        <v>216</v>
      </c>
      <c r="D61" s="117">
        <v>240</v>
      </c>
      <c r="E61" s="118" t="s">
        <v>138</v>
      </c>
      <c r="F61" s="182">
        <f>пр№4!G135</f>
        <v>450000</v>
      </c>
      <c r="G61" s="182">
        <f>пр№4!H135</f>
        <v>450000</v>
      </c>
      <c r="H61" s="182">
        <f>пр№4!I135</f>
        <v>450000</v>
      </c>
    </row>
    <row r="62" spans="1:8" ht="63">
      <c r="A62" s="70">
        <f>A56+1</f>
        <v>25</v>
      </c>
      <c r="B62" s="91" t="s">
        <v>328</v>
      </c>
      <c r="C62" s="117">
        <v>2330080010</v>
      </c>
      <c r="D62" s="117"/>
      <c r="E62" s="118"/>
      <c r="F62" s="182">
        <f>F63</f>
        <v>53610</v>
      </c>
      <c r="G62" s="182">
        <f aca="true" t="shared" si="10" ref="G62:H64">G63</f>
        <v>0</v>
      </c>
      <c r="H62" s="182">
        <f t="shared" si="10"/>
        <v>0</v>
      </c>
    </row>
    <row r="63" spans="1:8" ht="31.5">
      <c r="A63" s="70">
        <f t="shared" si="0"/>
        <v>26</v>
      </c>
      <c r="B63" s="119" t="s">
        <v>207</v>
      </c>
      <c r="C63" s="117">
        <v>2330080010</v>
      </c>
      <c r="D63" s="117">
        <v>200</v>
      </c>
      <c r="E63" s="118"/>
      <c r="F63" s="182">
        <f>F64</f>
        <v>53610</v>
      </c>
      <c r="G63" s="182">
        <f t="shared" si="10"/>
        <v>0</v>
      </c>
      <c r="H63" s="182">
        <f t="shared" si="10"/>
        <v>0</v>
      </c>
    </row>
    <row r="64" spans="1:8" ht="31.5">
      <c r="A64" s="70">
        <f t="shared" si="0"/>
        <v>27</v>
      </c>
      <c r="B64" s="119" t="s">
        <v>177</v>
      </c>
      <c r="C64" s="117">
        <v>2330080010</v>
      </c>
      <c r="D64" s="117">
        <v>240</v>
      </c>
      <c r="E64" s="118"/>
      <c r="F64" s="183">
        <f>F65</f>
        <v>53610</v>
      </c>
      <c r="G64" s="183">
        <f t="shared" si="10"/>
        <v>0</v>
      </c>
      <c r="H64" s="183">
        <f t="shared" si="10"/>
        <v>0</v>
      </c>
    </row>
    <row r="65" spans="1:8" ht="15.75">
      <c r="A65" s="70">
        <f t="shared" si="0"/>
        <v>28</v>
      </c>
      <c r="B65" s="87" t="s">
        <v>131</v>
      </c>
      <c r="C65" s="117">
        <v>2330080010</v>
      </c>
      <c r="D65" s="117">
        <v>240</v>
      </c>
      <c r="E65" s="118" t="s">
        <v>132</v>
      </c>
      <c r="F65" s="182">
        <f>F66</f>
        <v>53610</v>
      </c>
      <c r="G65" s="182">
        <f>G66</f>
        <v>0</v>
      </c>
      <c r="H65" s="182">
        <f>H66</f>
        <v>0</v>
      </c>
    </row>
    <row r="66" spans="1:8" ht="15.75">
      <c r="A66" s="70">
        <f t="shared" si="0"/>
        <v>29</v>
      </c>
      <c r="B66" s="87" t="s">
        <v>137</v>
      </c>
      <c r="C66" s="117">
        <v>2330080010</v>
      </c>
      <c r="D66" s="117">
        <v>240</v>
      </c>
      <c r="E66" s="118" t="s">
        <v>138</v>
      </c>
      <c r="F66" s="182">
        <f>пр№4!G136</f>
        <v>53610</v>
      </c>
      <c r="G66" s="182">
        <f>пр№4!H136</f>
        <v>0</v>
      </c>
      <c r="H66" s="182">
        <f>пр№4!I136</f>
        <v>0</v>
      </c>
    </row>
    <row r="67" spans="1:8" ht="78.75">
      <c r="A67" s="70">
        <f>A61+1</f>
        <v>30</v>
      </c>
      <c r="B67" s="87" t="s">
        <v>217</v>
      </c>
      <c r="C67" s="117">
        <v>2330080050</v>
      </c>
      <c r="D67" s="117"/>
      <c r="E67" s="118"/>
      <c r="F67" s="182">
        <f>F68</f>
        <v>275580</v>
      </c>
      <c r="G67" s="182">
        <f aca="true" t="shared" si="11" ref="G67:H69">G68</f>
        <v>272780</v>
      </c>
      <c r="H67" s="182">
        <f t="shared" si="11"/>
        <v>166821</v>
      </c>
    </row>
    <row r="68" spans="1:8" ht="31.5">
      <c r="A68" s="70">
        <f t="shared" si="0"/>
        <v>31</v>
      </c>
      <c r="B68" s="119" t="s">
        <v>207</v>
      </c>
      <c r="C68" s="117">
        <v>2330080050</v>
      </c>
      <c r="D68" s="117">
        <v>200</v>
      </c>
      <c r="E68" s="118"/>
      <c r="F68" s="182">
        <f>F69</f>
        <v>275580</v>
      </c>
      <c r="G68" s="182">
        <f t="shared" si="11"/>
        <v>272780</v>
      </c>
      <c r="H68" s="182">
        <f t="shared" si="11"/>
        <v>166821</v>
      </c>
    </row>
    <row r="69" spans="1:8" ht="31.5">
      <c r="A69" s="70">
        <f t="shared" si="0"/>
        <v>32</v>
      </c>
      <c r="B69" s="119" t="s">
        <v>177</v>
      </c>
      <c r="C69" s="117">
        <v>2330080050</v>
      </c>
      <c r="D69" s="117">
        <v>240</v>
      </c>
      <c r="E69" s="118"/>
      <c r="F69" s="183">
        <f>F70</f>
        <v>275580</v>
      </c>
      <c r="G69" s="183">
        <f t="shared" si="11"/>
        <v>272780</v>
      </c>
      <c r="H69" s="183">
        <f t="shared" si="11"/>
        <v>166821</v>
      </c>
    </row>
    <row r="70" spans="1:8" ht="15.75">
      <c r="A70" s="70">
        <f t="shared" si="0"/>
        <v>33</v>
      </c>
      <c r="B70" s="87" t="s">
        <v>131</v>
      </c>
      <c r="C70" s="117">
        <v>2330080050</v>
      </c>
      <c r="D70" s="117">
        <v>240</v>
      </c>
      <c r="E70" s="118" t="s">
        <v>132</v>
      </c>
      <c r="F70" s="182">
        <f>F71</f>
        <v>275580</v>
      </c>
      <c r="G70" s="182">
        <f>G71</f>
        <v>272780</v>
      </c>
      <c r="H70" s="182">
        <f>H71</f>
        <v>166821</v>
      </c>
    </row>
    <row r="71" spans="1:8" ht="15.75">
      <c r="A71" s="70">
        <f t="shared" si="0"/>
        <v>34</v>
      </c>
      <c r="B71" s="87" t="s">
        <v>137</v>
      </c>
      <c r="C71" s="117">
        <v>2330080050</v>
      </c>
      <c r="D71" s="117">
        <v>240</v>
      </c>
      <c r="E71" s="118" t="s">
        <v>138</v>
      </c>
      <c r="F71" s="182">
        <f>пр№4!G141</f>
        <v>275580</v>
      </c>
      <c r="G71" s="182">
        <f>пр№4!H141</f>
        <v>272780</v>
      </c>
      <c r="H71" s="182">
        <f>пр№4!I141</f>
        <v>166821</v>
      </c>
    </row>
    <row r="72" spans="1:8" ht="94.5">
      <c r="A72" s="70">
        <f t="shared" si="0"/>
        <v>35</v>
      </c>
      <c r="B72" s="87" t="s">
        <v>218</v>
      </c>
      <c r="C72" s="117">
        <v>2330080070</v>
      </c>
      <c r="D72" s="117"/>
      <c r="E72" s="118"/>
      <c r="F72" s="182">
        <f>F74</f>
        <v>74711</v>
      </c>
      <c r="G72" s="182">
        <f>G74</f>
        <v>45523</v>
      </c>
      <c r="H72" s="182">
        <f>H74</f>
        <v>45523</v>
      </c>
    </row>
    <row r="73" spans="1:8" ht="31.5">
      <c r="A73" s="70">
        <f t="shared" si="0"/>
        <v>36</v>
      </c>
      <c r="B73" s="119" t="s">
        <v>207</v>
      </c>
      <c r="C73" s="117">
        <v>2330080070</v>
      </c>
      <c r="D73" s="117">
        <v>200</v>
      </c>
      <c r="E73" s="118"/>
      <c r="F73" s="182">
        <f aca="true" t="shared" si="12" ref="F73:H75">F74</f>
        <v>74711</v>
      </c>
      <c r="G73" s="182">
        <f t="shared" si="12"/>
        <v>45523</v>
      </c>
      <c r="H73" s="182">
        <f t="shared" si="12"/>
        <v>45523</v>
      </c>
    </row>
    <row r="74" spans="1:8" ht="31.5">
      <c r="A74" s="70">
        <f t="shared" si="0"/>
        <v>37</v>
      </c>
      <c r="B74" s="119" t="s">
        <v>177</v>
      </c>
      <c r="C74" s="117">
        <v>2330080070</v>
      </c>
      <c r="D74" s="117">
        <v>240</v>
      </c>
      <c r="E74" s="118"/>
      <c r="F74" s="182">
        <f t="shared" si="12"/>
        <v>74711</v>
      </c>
      <c r="G74" s="182">
        <f t="shared" si="12"/>
        <v>45523</v>
      </c>
      <c r="H74" s="182">
        <f t="shared" si="12"/>
        <v>45523</v>
      </c>
    </row>
    <row r="75" spans="1:8" ht="15.75">
      <c r="A75" s="70">
        <f t="shared" si="0"/>
        <v>38</v>
      </c>
      <c r="B75" s="87" t="s">
        <v>131</v>
      </c>
      <c r="C75" s="117">
        <v>2330080070</v>
      </c>
      <c r="D75" s="117">
        <v>240</v>
      </c>
      <c r="E75" s="118" t="s">
        <v>132</v>
      </c>
      <c r="F75" s="182">
        <f t="shared" si="12"/>
        <v>74711</v>
      </c>
      <c r="G75" s="182">
        <f t="shared" si="12"/>
        <v>45523</v>
      </c>
      <c r="H75" s="182">
        <f t="shared" si="12"/>
        <v>45523</v>
      </c>
    </row>
    <row r="76" spans="1:8" ht="15.75">
      <c r="A76" s="70">
        <f t="shared" si="0"/>
        <v>39</v>
      </c>
      <c r="B76" s="87" t="s">
        <v>137</v>
      </c>
      <c r="C76" s="117">
        <v>2330080070</v>
      </c>
      <c r="D76" s="117">
        <v>240</v>
      </c>
      <c r="E76" s="118" t="s">
        <v>138</v>
      </c>
      <c r="F76" s="182">
        <f>пр№4!G144</f>
        <v>74711</v>
      </c>
      <c r="G76" s="182">
        <f>пр№4!H144</f>
        <v>45523</v>
      </c>
      <c r="H76" s="182">
        <f>пр№4!I144</f>
        <v>45523</v>
      </c>
    </row>
    <row r="77" spans="1:8" ht="56.25" customHeight="1">
      <c r="A77" s="70">
        <f t="shared" si="0"/>
        <v>40</v>
      </c>
      <c r="B77" s="103" t="s">
        <v>245</v>
      </c>
      <c r="C77" s="115">
        <v>2340000000</v>
      </c>
      <c r="D77" s="115" t="s">
        <v>153</v>
      </c>
      <c r="E77" s="116"/>
      <c r="F77" s="181">
        <f>F78+F83</f>
        <v>295967</v>
      </c>
      <c r="G77" s="181">
        <f>G78+G83</f>
        <v>270576</v>
      </c>
      <c r="H77" s="181">
        <f>H78+H83</f>
        <v>270576</v>
      </c>
    </row>
    <row r="78" spans="1:8" ht="63">
      <c r="A78" s="70">
        <f t="shared" si="0"/>
        <v>41</v>
      </c>
      <c r="B78" s="87" t="s">
        <v>244</v>
      </c>
      <c r="C78" s="117">
        <v>2340080010</v>
      </c>
      <c r="D78" s="117" t="s">
        <v>153</v>
      </c>
      <c r="E78" s="118"/>
      <c r="F78" s="182">
        <f>F80</f>
        <v>25391</v>
      </c>
      <c r="G78" s="182">
        <f>G80</f>
        <v>0</v>
      </c>
      <c r="H78" s="182">
        <f>H80</f>
        <v>0</v>
      </c>
    </row>
    <row r="79" spans="1:8" ht="31.5">
      <c r="A79" s="70">
        <f t="shared" si="0"/>
        <v>42</v>
      </c>
      <c r="B79" s="119" t="s">
        <v>207</v>
      </c>
      <c r="C79" s="117">
        <v>2340080010</v>
      </c>
      <c r="D79" s="117">
        <v>200</v>
      </c>
      <c r="E79" s="118"/>
      <c r="F79" s="182">
        <f aca="true" t="shared" si="13" ref="F79:H81">F80</f>
        <v>25391</v>
      </c>
      <c r="G79" s="182">
        <f t="shared" si="13"/>
        <v>0</v>
      </c>
      <c r="H79" s="182">
        <f t="shared" si="13"/>
        <v>0</v>
      </c>
    </row>
    <row r="80" spans="1:8" ht="31.5">
      <c r="A80" s="70">
        <f t="shared" si="0"/>
        <v>43</v>
      </c>
      <c r="B80" s="119" t="s">
        <v>177</v>
      </c>
      <c r="C80" s="117">
        <v>2340080010</v>
      </c>
      <c r="D80" s="117">
        <v>240</v>
      </c>
      <c r="E80" s="118"/>
      <c r="F80" s="182">
        <f>пр№4!G151</f>
        <v>25391</v>
      </c>
      <c r="G80" s="182">
        <f t="shared" si="13"/>
        <v>0</v>
      </c>
      <c r="H80" s="182">
        <f t="shared" si="13"/>
        <v>0</v>
      </c>
    </row>
    <row r="81" spans="1:8" ht="15.75">
      <c r="A81" s="70">
        <f t="shared" si="0"/>
        <v>44</v>
      </c>
      <c r="B81" s="119" t="s">
        <v>139</v>
      </c>
      <c r="C81" s="117">
        <v>2340080010</v>
      </c>
      <c r="D81" s="117">
        <v>240</v>
      </c>
      <c r="E81" s="118" t="s">
        <v>140</v>
      </c>
      <c r="F81" s="182">
        <f>F82</f>
        <v>25391</v>
      </c>
      <c r="G81" s="182">
        <f t="shared" si="13"/>
        <v>0</v>
      </c>
      <c r="H81" s="182">
        <f t="shared" si="13"/>
        <v>0</v>
      </c>
    </row>
    <row r="82" spans="1:8" ht="15.75">
      <c r="A82" s="70">
        <f t="shared" si="0"/>
        <v>45</v>
      </c>
      <c r="B82" s="87" t="s">
        <v>141</v>
      </c>
      <c r="C82" s="117">
        <v>2340080010</v>
      </c>
      <c r="D82" s="117">
        <v>240</v>
      </c>
      <c r="E82" s="118" t="s">
        <v>142</v>
      </c>
      <c r="F82" s="182">
        <f>пр№4!G151</f>
        <v>25391</v>
      </c>
      <c r="G82" s="182">
        <f>пр№4!H151</f>
        <v>0</v>
      </c>
      <c r="H82" s="182">
        <f>пр№4!I151</f>
        <v>0</v>
      </c>
    </row>
    <row r="83" spans="1:8" ht="63">
      <c r="A83" s="70">
        <f t="shared" si="0"/>
        <v>46</v>
      </c>
      <c r="B83" s="87" t="s">
        <v>244</v>
      </c>
      <c r="C83" s="117">
        <v>2340080020</v>
      </c>
      <c r="D83" s="117" t="s">
        <v>153</v>
      </c>
      <c r="E83" s="118"/>
      <c r="F83" s="185">
        <f aca="true" t="shared" si="14" ref="F83:H84">F84</f>
        <v>270576</v>
      </c>
      <c r="G83" s="185">
        <f t="shared" si="14"/>
        <v>270576</v>
      </c>
      <c r="H83" s="185">
        <f t="shared" si="14"/>
        <v>270576</v>
      </c>
    </row>
    <row r="84" spans="1:8" ht="78.75">
      <c r="A84" s="70">
        <f t="shared" si="0"/>
        <v>47</v>
      </c>
      <c r="B84" s="85" t="s">
        <v>163</v>
      </c>
      <c r="C84" s="82" t="s">
        <v>222</v>
      </c>
      <c r="D84" s="82" t="s">
        <v>58</v>
      </c>
      <c r="E84" s="82" t="s">
        <v>153</v>
      </c>
      <c r="F84" s="186">
        <f t="shared" si="14"/>
        <v>270576</v>
      </c>
      <c r="G84" s="186">
        <f t="shared" si="14"/>
        <v>270576</v>
      </c>
      <c r="H84" s="186">
        <f t="shared" si="14"/>
        <v>270576</v>
      </c>
    </row>
    <row r="85" spans="1:8" ht="15.75">
      <c r="A85" s="70">
        <f t="shared" si="0"/>
        <v>48</v>
      </c>
      <c r="B85" s="85" t="s">
        <v>223</v>
      </c>
      <c r="C85" s="82" t="s">
        <v>222</v>
      </c>
      <c r="D85" s="82" t="s">
        <v>55</v>
      </c>
      <c r="E85" s="82"/>
      <c r="F85" s="183">
        <f>F87</f>
        <v>270576</v>
      </c>
      <c r="G85" s="183">
        <f>G87</f>
        <v>270576</v>
      </c>
      <c r="H85" s="183">
        <f>H87</f>
        <v>270576</v>
      </c>
    </row>
    <row r="86" spans="1:8" ht="15.75">
      <c r="A86" s="70">
        <f t="shared" si="0"/>
        <v>49</v>
      </c>
      <c r="B86" s="89" t="s">
        <v>147</v>
      </c>
      <c r="C86" s="82" t="s">
        <v>222</v>
      </c>
      <c r="D86" s="82" t="s">
        <v>55</v>
      </c>
      <c r="E86" s="82" t="s">
        <v>148</v>
      </c>
      <c r="F86" s="183">
        <f>F87</f>
        <v>270576</v>
      </c>
      <c r="G86" s="183">
        <f>G87</f>
        <v>270576</v>
      </c>
      <c r="H86" s="183">
        <f>H87</f>
        <v>270576</v>
      </c>
    </row>
    <row r="87" spans="1:8" ht="15.75">
      <c r="A87" s="70">
        <f t="shared" si="0"/>
        <v>50</v>
      </c>
      <c r="B87" s="102" t="s">
        <v>149</v>
      </c>
      <c r="C87" s="82" t="s">
        <v>222</v>
      </c>
      <c r="D87" s="82" t="s">
        <v>55</v>
      </c>
      <c r="E87" s="82" t="s">
        <v>150</v>
      </c>
      <c r="F87" s="183">
        <f>пр№4!G164</f>
        <v>270576</v>
      </c>
      <c r="G87" s="183">
        <f>пр№4!H164</f>
        <v>270576</v>
      </c>
      <c r="H87" s="183">
        <f>пр№4!I164</f>
        <v>270576</v>
      </c>
    </row>
    <row r="88" spans="1:8" ht="31.5">
      <c r="A88" s="70">
        <f t="shared" si="0"/>
        <v>51</v>
      </c>
      <c r="B88" s="244" t="s">
        <v>165</v>
      </c>
      <c r="C88" s="123" t="s">
        <v>166</v>
      </c>
      <c r="D88" s="124" t="s">
        <v>153</v>
      </c>
      <c r="E88" s="125"/>
      <c r="F88" s="187">
        <f>F93+F98+F154+F159+F89</f>
        <v>6728222.66</v>
      </c>
      <c r="G88" s="187">
        <f>G93+G98+G154+G159</f>
        <v>4365071</v>
      </c>
      <c r="H88" s="187">
        <f>H93+H98+H154+H159</f>
        <v>4305461</v>
      </c>
    </row>
    <row r="89" spans="1:8" ht="64.5" customHeight="1">
      <c r="A89" s="70" t="e">
        <f>#REF!+1</f>
        <v>#REF!</v>
      </c>
      <c r="B89" s="102" t="s">
        <v>319</v>
      </c>
      <c r="C89" s="82" t="s">
        <v>318</v>
      </c>
      <c r="D89" s="82" t="s">
        <v>58</v>
      </c>
      <c r="E89" s="82" t="s">
        <v>153</v>
      </c>
      <c r="F89" s="183">
        <f aca="true" t="shared" si="15" ref="F89:H91">F90</f>
        <v>63277</v>
      </c>
      <c r="G89" s="183">
        <f t="shared" si="15"/>
        <v>0</v>
      </c>
      <c r="H89" s="183">
        <f t="shared" si="15"/>
        <v>0</v>
      </c>
    </row>
    <row r="90" spans="1:8" ht="47.25">
      <c r="A90" s="70" t="e">
        <f>A89+1</f>
        <v>#REF!</v>
      </c>
      <c r="B90" s="81" t="s">
        <v>164</v>
      </c>
      <c r="C90" s="82" t="s">
        <v>318</v>
      </c>
      <c r="D90" s="82" t="s">
        <v>65</v>
      </c>
      <c r="E90" s="82"/>
      <c r="F90" s="183">
        <f t="shared" si="15"/>
        <v>63277</v>
      </c>
      <c r="G90" s="183">
        <f t="shared" si="15"/>
        <v>0</v>
      </c>
      <c r="H90" s="183">
        <f t="shared" si="15"/>
        <v>0</v>
      </c>
    </row>
    <row r="91" spans="1:8" ht="15.75">
      <c r="A91" s="70" t="e">
        <f>A90+1</f>
        <v>#REF!</v>
      </c>
      <c r="B91" s="87" t="s">
        <v>104</v>
      </c>
      <c r="C91" s="82" t="s">
        <v>318</v>
      </c>
      <c r="D91" s="82" t="s">
        <v>65</v>
      </c>
      <c r="E91" s="82" t="s">
        <v>105</v>
      </c>
      <c r="F91" s="183">
        <f>F92</f>
        <v>63277</v>
      </c>
      <c r="G91" s="183">
        <f t="shared" si="15"/>
        <v>0</v>
      </c>
      <c r="H91" s="183">
        <f t="shared" si="15"/>
        <v>0</v>
      </c>
    </row>
    <row r="92" spans="1:8" ht="51" customHeight="1">
      <c r="A92" s="70" t="e">
        <f>A91+1</f>
        <v>#REF!</v>
      </c>
      <c r="B92" s="102" t="s">
        <v>106</v>
      </c>
      <c r="C92" s="82" t="s">
        <v>318</v>
      </c>
      <c r="D92" s="82" t="s">
        <v>65</v>
      </c>
      <c r="E92" s="82" t="s">
        <v>107</v>
      </c>
      <c r="F92" s="183">
        <f>пр№4!G22</f>
        <v>63277</v>
      </c>
      <c r="G92" s="183">
        <f>пр№4!H22</f>
        <v>0</v>
      </c>
      <c r="H92" s="183">
        <f>пр№4!I22</f>
        <v>0</v>
      </c>
    </row>
    <row r="93" spans="1:8" ht="63">
      <c r="A93" s="70">
        <f>A88+1</f>
        <v>52</v>
      </c>
      <c r="B93" s="102" t="s">
        <v>161</v>
      </c>
      <c r="C93" s="82" t="s">
        <v>162</v>
      </c>
      <c r="D93" s="82" t="s">
        <v>153</v>
      </c>
      <c r="E93" s="82" t="s">
        <v>153</v>
      </c>
      <c r="F93" s="183">
        <f aca="true" t="shared" si="16" ref="F93:H96">F94</f>
        <v>1220997</v>
      </c>
      <c r="G93" s="183">
        <f t="shared" si="16"/>
        <v>1220997</v>
      </c>
      <c r="H93" s="183">
        <f t="shared" si="16"/>
        <v>1220997</v>
      </c>
    </row>
    <row r="94" spans="1:8" ht="78.75">
      <c r="A94" s="70">
        <f t="shared" si="0"/>
        <v>53</v>
      </c>
      <c r="B94" s="81" t="s">
        <v>163</v>
      </c>
      <c r="C94" s="82" t="s">
        <v>162</v>
      </c>
      <c r="D94" s="82" t="s">
        <v>58</v>
      </c>
      <c r="E94" s="82" t="s">
        <v>153</v>
      </c>
      <c r="F94" s="183">
        <f t="shared" si="16"/>
        <v>1220997</v>
      </c>
      <c r="G94" s="183">
        <f t="shared" si="16"/>
        <v>1220997</v>
      </c>
      <c r="H94" s="183">
        <f t="shared" si="16"/>
        <v>1220997</v>
      </c>
    </row>
    <row r="95" spans="1:8" ht="47.25">
      <c r="A95" s="70">
        <f t="shared" si="0"/>
        <v>54</v>
      </c>
      <c r="B95" s="81" t="s">
        <v>164</v>
      </c>
      <c r="C95" s="82" t="s">
        <v>162</v>
      </c>
      <c r="D95" s="82" t="s">
        <v>65</v>
      </c>
      <c r="E95" s="82"/>
      <c r="F95" s="183">
        <f t="shared" si="16"/>
        <v>1220997</v>
      </c>
      <c r="G95" s="183">
        <f t="shared" si="16"/>
        <v>1220997</v>
      </c>
      <c r="H95" s="183">
        <f t="shared" si="16"/>
        <v>1220997</v>
      </c>
    </row>
    <row r="96" spans="1:8" ht="15.75">
      <c r="A96" s="70">
        <f t="shared" si="0"/>
        <v>55</v>
      </c>
      <c r="B96" s="87" t="s">
        <v>104</v>
      </c>
      <c r="C96" s="82" t="s">
        <v>162</v>
      </c>
      <c r="D96" s="82" t="s">
        <v>65</v>
      </c>
      <c r="E96" s="82" t="s">
        <v>105</v>
      </c>
      <c r="F96" s="183">
        <f>F97</f>
        <v>1220997</v>
      </c>
      <c r="G96" s="183">
        <f t="shared" si="16"/>
        <v>1220997</v>
      </c>
      <c r="H96" s="183">
        <f t="shared" si="16"/>
        <v>1220997</v>
      </c>
    </row>
    <row r="97" spans="1:8" ht="33" customHeight="1">
      <c r="A97" s="70">
        <f t="shared" si="0"/>
        <v>56</v>
      </c>
      <c r="B97" s="102" t="s">
        <v>106</v>
      </c>
      <c r="C97" s="82" t="s">
        <v>162</v>
      </c>
      <c r="D97" s="82" t="s">
        <v>65</v>
      </c>
      <c r="E97" s="82" t="s">
        <v>107</v>
      </c>
      <c r="F97" s="183">
        <f>пр№4!G19</f>
        <v>1220997</v>
      </c>
      <c r="G97" s="183">
        <f>пр№4!H19</f>
        <v>1220997</v>
      </c>
      <c r="H97" s="183">
        <f>пр№4!I19</f>
        <v>1220997</v>
      </c>
    </row>
    <row r="98" spans="1:8" ht="47.25">
      <c r="A98" s="70">
        <f t="shared" si="0"/>
        <v>57</v>
      </c>
      <c r="B98" s="87" t="s">
        <v>172</v>
      </c>
      <c r="C98" s="83" t="s">
        <v>173</v>
      </c>
      <c r="D98" s="117" t="s">
        <v>153</v>
      </c>
      <c r="E98" s="118"/>
      <c r="F98" s="182">
        <f>F99+F109+F114+F119+F124+F129+F134+F139+F144+F149+F108</f>
        <v>5345983.66</v>
      </c>
      <c r="G98" s="182">
        <f>G99+G109+G114+G119+G124+G129+G134+G139+G144+G149</f>
        <v>3046109</v>
      </c>
      <c r="H98" s="182">
        <f>H99+H109+H114+H119+H124+H129+H134+H139+H144+H149</f>
        <v>2986499</v>
      </c>
    </row>
    <row r="99" spans="1:8" ht="78.75">
      <c r="A99" s="70">
        <f t="shared" si="0"/>
        <v>58</v>
      </c>
      <c r="B99" s="87" t="s">
        <v>226</v>
      </c>
      <c r="C99" s="126" t="s">
        <v>210</v>
      </c>
      <c r="D99" s="117" t="s">
        <v>153</v>
      </c>
      <c r="E99" s="118"/>
      <c r="F99" s="182">
        <f>F101</f>
        <v>24446</v>
      </c>
      <c r="G99" s="182">
        <f>G101</f>
        <v>36673</v>
      </c>
      <c r="H99" s="182">
        <f>H101</f>
        <v>49104</v>
      </c>
    </row>
    <row r="100" spans="1:8" ht="31.5">
      <c r="A100" s="70">
        <f t="shared" si="0"/>
        <v>59</v>
      </c>
      <c r="B100" s="119" t="s">
        <v>207</v>
      </c>
      <c r="C100" s="126" t="s">
        <v>210</v>
      </c>
      <c r="D100" s="117" t="s">
        <v>190</v>
      </c>
      <c r="E100" s="118"/>
      <c r="F100" s="182">
        <f aca="true" t="shared" si="17" ref="F100:H102">F101</f>
        <v>24446</v>
      </c>
      <c r="G100" s="182">
        <f t="shared" si="17"/>
        <v>36673</v>
      </c>
      <c r="H100" s="182">
        <f t="shared" si="17"/>
        <v>49104</v>
      </c>
    </row>
    <row r="101" spans="1:8" ht="31.5">
      <c r="A101" s="70">
        <f t="shared" si="0"/>
        <v>60</v>
      </c>
      <c r="B101" s="119" t="s">
        <v>177</v>
      </c>
      <c r="C101" s="126" t="s">
        <v>210</v>
      </c>
      <c r="D101" s="117" t="s">
        <v>59</v>
      </c>
      <c r="E101" s="118"/>
      <c r="F101" s="182">
        <f t="shared" si="17"/>
        <v>24446</v>
      </c>
      <c r="G101" s="182">
        <f t="shared" si="17"/>
        <v>36673</v>
      </c>
      <c r="H101" s="182">
        <f t="shared" si="17"/>
        <v>49104</v>
      </c>
    </row>
    <row r="102" spans="1:8" ht="15.75">
      <c r="A102" s="70">
        <f t="shared" si="0"/>
        <v>61</v>
      </c>
      <c r="B102" s="119" t="s">
        <v>118</v>
      </c>
      <c r="C102" s="126" t="s">
        <v>210</v>
      </c>
      <c r="D102" s="117">
        <v>240</v>
      </c>
      <c r="E102" s="118" t="s">
        <v>119</v>
      </c>
      <c r="F102" s="185">
        <f>F103</f>
        <v>24446</v>
      </c>
      <c r="G102" s="185">
        <f t="shared" si="17"/>
        <v>36673</v>
      </c>
      <c r="H102" s="185">
        <f t="shared" si="17"/>
        <v>49104</v>
      </c>
    </row>
    <row r="103" spans="1:8" ht="15.75">
      <c r="A103" s="70">
        <f t="shared" si="0"/>
        <v>62</v>
      </c>
      <c r="B103" s="127" t="s">
        <v>120</v>
      </c>
      <c r="C103" s="128" t="s">
        <v>210</v>
      </c>
      <c r="D103" s="129">
        <v>240</v>
      </c>
      <c r="E103" s="130" t="s">
        <v>121</v>
      </c>
      <c r="F103" s="188">
        <f>пр№4!G91</f>
        <v>24446</v>
      </c>
      <c r="G103" s="188">
        <f>пр№4!H91</f>
        <v>36673</v>
      </c>
      <c r="H103" s="188">
        <f>пр№4!I91</f>
        <v>49104</v>
      </c>
    </row>
    <row r="104" spans="1:8" ht="47.25">
      <c r="A104" s="70">
        <f t="shared" si="0"/>
        <v>63</v>
      </c>
      <c r="B104" s="87" t="s">
        <v>174</v>
      </c>
      <c r="C104" s="82" t="s">
        <v>320</v>
      </c>
      <c r="D104" s="82"/>
      <c r="E104" s="131" t="s">
        <v>153</v>
      </c>
      <c r="F104" s="183">
        <f>F105</f>
        <v>379663</v>
      </c>
      <c r="G104" s="183">
        <f>G105</f>
        <v>0</v>
      </c>
      <c r="H104" s="183">
        <f>H105</f>
        <v>0</v>
      </c>
    </row>
    <row r="105" spans="1:8" ht="78.75">
      <c r="A105" s="70">
        <f t="shared" si="0"/>
        <v>64</v>
      </c>
      <c r="B105" s="81" t="s">
        <v>319</v>
      </c>
      <c r="C105" s="82" t="s">
        <v>320</v>
      </c>
      <c r="D105" s="82" t="s">
        <v>58</v>
      </c>
      <c r="E105" s="131" t="s">
        <v>153</v>
      </c>
      <c r="F105" s="183">
        <f>F106</f>
        <v>379663</v>
      </c>
      <c r="G105" s="183">
        <f aca="true" t="shared" si="18" ref="G105:H107">G106</f>
        <v>0</v>
      </c>
      <c r="H105" s="183">
        <f t="shared" si="18"/>
        <v>0</v>
      </c>
    </row>
    <row r="106" spans="1:8" ht="47.25">
      <c r="A106" s="70">
        <f t="shared" si="0"/>
        <v>65</v>
      </c>
      <c r="B106" s="81" t="s">
        <v>164</v>
      </c>
      <c r="C106" s="82" t="s">
        <v>320</v>
      </c>
      <c r="D106" s="82" t="s">
        <v>65</v>
      </c>
      <c r="E106" s="82"/>
      <c r="F106" s="183">
        <f>F107</f>
        <v>379663</v>
      </c>
      <c r="G106" s="183">
        <f t="shared" si="18"/>
        <v>0</v>
      </c>
      <c r="H106" s="183">
        <f t="shared" si="18"/>
        <v>0</v>
      </c>
    </row>
    <row r="107" spans="1:8" ht="15.75">
      <c r="A107" s="70">
        <f t="shared" si="0"/>
        <v>66</v>
      </c>
      <c r="B107" s="87" t="s">
        <v>104</v>
      </c>
      <c r="C107" s="82" t="s">
        <v>320</v>
      </c>
      <c r="D107" s="82" t="s">
        <v>65</v>
      </c>
      <c r="E107" s="82" t="s">
        <v>105</v>
      </c>
      <c r="F107" s="183">
        <f>F108</f>
        <v>379663</v>
      </c>
      <c r="G107" s="183">
        <f t="shared" si="18"/>
        <v>0</v>
      </c>
      <c r="H107" s="183">
        <f t="shared" si="18"/>
        <v>0</v>
      </c>
    </row>
    <row r="108" spans="1:8" ht="54" customHeight="1">
      <c r="A108" s="70">
        <f t="shared" si="0"/>
        <v>67</v>
      </c>
      <c r="B108" s="87" t="s">
        <v>171</v>
      </c>
      <c r="C108" s="82" t="s">
        <v>320</v>
      </c>
      <c r="D108" s="82" t="s">
        <v>65</v>
      </c>
      <c r="E108" s="82" t="s">
        <v>111</v>
      </c>
      <c r="F108" s="183">
        <f>пр№4!G37</f>
        <v>379663</v>
      </c>
      <c r="G108" s="183">
        <f>пр№4!H37</f>
        <v>0</v>
      </c>
      <c r="H108" s="183">
        <f>пр№4!I37</f>
        <v>0</v>
      </c>
    </row>
    <row r="109" spans="1:8" ht="47.25">
      <c r="A109" s="70">
        <f>A103+1</f>
        <v>63</v>
      </c>
      <c r="B109" s="87" t="s">
        <v>174</v>
      </c>
      <c r="C109" s="82" t="s">
        <v>175</v>
      </c>
      <c r="D109" s="82"/>
      <c r="E109" s="131" t="s">
        <v>153</v>
      </c>
      <c r="F109" s="183">
        <f>F110</f>
        <v>785690</v>
      </c>
      <c r="G109" s="183">
        <f>G110</f>
        <v>785690</v>
      </c>
      <c r="H109" s="183">
        <f>H110</f>
        <v>785690</v>
      </c>
    </row>
    <row r="110" spans="1:8" ht="78.75">
      <c r="A110" s="70">
        <f t="shared" si="0"/>
        <v>64</v>
      </c>
      <c r="B110" s="81" t="s">
        <v>163</v>
      </c>
      <c r="C110" s="82" t="s">
        <v>175</v>
      </c>
      <c r="D110" s="82" t="s">
        <v>58</v>
      </c>
      <c r="E110" s="131" t="s">
        <v>153</v>
      </c>
      <c r="F110" s="183">
        <f>F111</f>
        <v>785690</v>
      </c>
      <c r="G110" s="183">
        <f aca="true" t="shared" si="19" ref="G110:H112">G111</f>
        <v>785690</v>
      </c>
      <c r="H110" s="183">
        <f t="shared" si="19"/>
        <v>785690</v>
      </c>
    </row>
    <row r="111" spans="1:8" ht="47.25">
      <c r="A111" s="70">
        <f t="shared" si="0"/>
        <v>65</v>
      </c>
      <c r="B111" s="81" t="s">
        <v>164</v>
      </c>
      <c r="C111" s="82" t="s">
        <v>175</v>
      </c>
      <c r="D111" s="82" t="s">
        <v>65</v>
      </c>
      <c r="E111" s="82"/>
      <c r="F111" s="183">
        <f>F112</f>
        <v>785690</v>
      </c>
      <c r="G111" s="183">
        <f t="shared" si="19"/>
        <v>785690</v>
      </c>
      <c r="H111" s="183">
        <f t="shared" si="19"/>
        <v>785690</v>
      </c>
    </row>
    <row r="112" spans="1:8" ht="15.75">
      <c r="A112" s="70">
        <f aca="true" t="shared" si="20" ref="A112:A175">A111+1</f>
        <v>66</v>
      </c>
      <c r="B112" s="87" t="s">
        <v>104</v>
      </c>
      <c r="C112" s="82" t="s">
        <v>175</v>
      </c>
      <c r="D112" s="82" t="s">
        <v>65</v>
      </c>
      <c r="E112" s="82" t="s">
        <v>105</v>
      </c>
      <c r="F112" s="183">
        <f>F113</f>
        <v>785690</v>
      </c>
      <c r="G112" s="183">
        <f t="shared" si="19"/>
        <v>785690</v>
      </c>
      <c r="H112" s="183">
        <f t="shared" si="19"/>
        <v>785690</v>
      </c>
    </row>
    <row r="113" spans="1:8" ht="64.5" customHeight="1">
      <c r="A113" s="70">
        <f t="shared" si="20"/>
        <v>67</v>
      </c>
      <c r="B113" s="87" t="s">
        <v>171</v>
      </c>
      <c r="C113" s="82" t="s">
        <v>175</v>
      </c>
      <c r="D113" s="82" t="s">
        <v>65</v>
      </c>
      <c r="E113" s="82" t="s">
        <v>111</v>
      </c>
      <c r="F113" s="183">
        <f>пр№4!G34</f>
        <v>785690</v>
      </c>
      <c r="G113" s="183">
        <f>пр№4!H34</f>
        <v>785690</v>
      </c>
      <c r="H113" s="183">
        <f>пр№4!I34</f>
        <v>785690</v>
      </c>
    </row>
    <row r="114" spans="1:8" ht="47.25">
      <c r="A114" s="70">
        <f t="shared" si="20"/>
        <v>68</v>
      </c>
      <c r="B114" s="87" t="s">
        <v>174</v>
      </c>
      <c r="C114" s="126" t="s">
        <v>175</v>
      </c>
      <c r="D114" s="117"/>
      <c r="E114" s="118"/>
      <c r="F114" s="182">
        <f>F115</f>
        <v>764844.66</v>
      </c>
      <c r="G114" s="182">
        <f>G115</f>
        <v>65466</v>
      </c>
      <c r="H114" s="182">
        <f>H115</f>
        <v>0</v>
      </c>
    </row>
    <row r="115" spans="1:8" ht="31.5">
      <c r="A115" s="70">
        <f t="shared" si="20"/>
        <v>69</v>
      </c>
      <c r="B115" s="119" t="s">
        <v>207</v>
      </c>
      <c r="C115" s="126" t="s">
        <v>175</v>
      </c>
      <c r="D115" s="117">
        <v>200</v>
      </c>
      <c r="E115" s="118"/>
      <c r="F115" s="182">
        <f aca="true" t="shared" si="21" ref="F115:H117">F116</f>
        <v>764844.66</v>
      </c>
      <c r="G115" s="182">
        <f t="shared" si="21"/>
        <v>65466</v>
      </c>
      <c r="H115" s="182">
        <f t="shared" si="21"/>
        <v>0</v>
      </c>
    </row>
    <row r="116" spans="1:8" ht="31.5">
      <c r="A116" s="70">
        <f t="shared" si="20"/>
        <v>70</v>
      </c>
      <c r="B116" s="119" t="s">
        <v>177</v>
      </c>
      <c r="C116" s="126" t="s">
        <v>175</v>
      </c>
      <c r="D116" s="117">
        <v>240</v>
      </c>
      <c r="E116" s="118"/>
      <c r="F116" s="182">
        <f t="shared" si="21"/>
        <v>764844.66</v>
      </c>
      <c r="G116" s="182">
        <f t="shared" si="21"/>
        <v>65466</v>
      </c>
      <c r="H116" s="182">
        <f t="shared" si="21"/>
        <v>0</v>
      </c>
    </row>
    <row r="117" spans="1:8" ht="15.75">
      <c r="A117" s="70">
        <f t="shared" si="20"/>
        <v>71</v>
      </c>
      <c r="B117" s="87" t="s">
        <v>104</v>
      </c>
      <c r="C117" s="126" t="s">
        <v>175</v>
      </c>
      <c r="D117" s="117">
        <v>240</v>
      </c>
      <c r="E117" s="118" t="s">
        <v>105</v>
      </c>
      <c r="F117" s="182">
        <f t="shared" si="21"/>
        <v>764844.66</v>
      </c>
      <c r="G117" s="182">
        <f t="shared" si="21"/>
        <v>65466</v>
      </c>
      <c r="H117" s="182">
        <f t="shared" si="21"/>
        <v>0</v>
      </c>
    </row>
    <row r="118" spans="1:8" ht="63">
      <c r="A118" s="70">
        <f t="shared" si="20"/>
        <v>72</v>
      </c>
      <c r="B118" s="87" t="s">
        <v>110</v>
      </c>
      <c r="C118" s="126" t="s">
        <v>175</v>
      </c>
      <c r="D118" s="117">
        <v>240</v>
      </c>
      <c r="E118" s="118" t="s">
        <v>111</v>
      </c>
      <c r="F118" s="182">
        <f>пр№4!G39</f>
        <v>764844.66</v>
      </c>
      <c r="G118" s="182">
        <f>пр№4!H39</f>
        <v>65466</v>
      </c>
      <c r="H118" s="182">
        <f>пр№4!I39</f>
        <v>0</v>
      </c>
    </row>
    <row r="119" spans="1:8" ht="47.25">
      <c r="A119" s="70">
        <f t="shared" si="20"/>
        <v>73</v>
      </c>
      <c r="B119" s="87" t="s">
        <v>174</v>
      </c>
      <c r="C119" s="126" t="s">
        <v>175</v>
      </c>
      <c r="D119" s="126"/>
      <c r="E119" s="126"/>
      <c r="F119" s="184">
        <f>F122</f>
        <v>2230</v>
      </c>
      <c r="G119" s="184">
        <f>G122</f>
        <v>2230</v>
      </c>
      <c r="H119" s="184">
        <f>H122</f>
        <v>2655</v>
      </c>
    </row>
    <row r="120" spans="1:8" ht="15.75">
      <c r="A120" s="70">
        <f t="shared" si="20"/>
        <v>74</v>
      </c>
      <c r="B120" s="85" t="s">
        <v>178</v>
      </c>
      <c r="C120" s="126" t="s">
        <v>175</v>
      </c>
      <c r="D120" s="126" t="s">
        <v>179</v>
      </c>
      <c r="E120" s="126"/>
      <c r="F120" s="184">
        <f aca="true" t="shared" si="22" ref="F120:H122">F121</f>
        <v>2230</v>
      </c>
      <c r="G120" s="184">
        <f t="shared" si="22"/>
        <v>2230</v>
      </c>
      <c r="H120" s="184">
        <f t="shared" si="22"/>
        <v>2655</v>
      </c>
    </row>
    <row r="121" spans="1:8" ht="15.75">
      <c r="A121" s="70">
        <f t="shared" si="20"/>
        <v>75</v>
      </c>
      <c r="B121" s="85" t="s">
        <v>180</v>
      </c>
      <c r="C121" s="126" t="s">
        <v>175</v>
      </c>
      <c r="D121" s="126" t="s">
        <v>181</v>
      </c>
      <c r="E121" s="126"/>
      <c r="F121" s="184">
        <f t="shared" si="22"/>
        <v>2230</v>
      </c>
      <c r="G121" s="184">
        <f t="shared" si="22"/>
        <v>2230</v>
      </c>
      <c r="H121" s="184">
        <f t="shared" si="22"/>
        <v>2655</v>
      </c>
    </row>
    <row r="122" spans="1:8" ht="15.75">
      <c r="A122" s="70">
        <f t="shared" si="20"/>
        <v>76</v>
      </c>
      <c r="B122" s="87" t="s">
        <v>104</v>
      </c>
      <c r="C122" s="126" t="s">
        <v>175</v>
      </c>
      <c r="D122" s="126" t="s">
        <v>181</v>
      </c>
      <c r="E122" s="126" t="s">
        <v>105</v>
      </c>
      <c r="F122" s="184">
        <f t="shared" si="22"/>
        <v>2230</v>
      </c>
      <c r="G122" s="184">
        <f t="shared" si="22"/>
        <v>2230</v>
      </c>
      <c r="H122" s="184">
        <f t="shared" si="22"/>
        <v>2655</v>
      </c>
    </row>
    <row r="123" spans="1:8" ht="63">
      <c r="A123" s="70">
        <f t="shared" si="20"/>
        <v>77</v>
      </c>
      <c r="B123" s="87" t="s">
        <v>110</v>
      </c>
      <c r="C123" s="126" t="s">
        <v>175</v>
      </c>
      <c r="D123" s="126" t="s">
        <v>181</v>
      </c>
      <c r="E123" s="126" t="s">
        <v>111</v>
      </c>
      <c r="F123" s="184">
        <f>пр№4!G41</f>
        <v>2230</v>
      </c>
      <c r="G123" s="184">
        <f>пр№4!H41</f>
        <v>2230</v>
      </c>
      <c r="H123" s="184">
        <f>пр№4!I41</f>
        <v>2655</v>
      </c>
    </row>
    <row r="124" spans="1:8" ht="94.5">
      <c r="A124" s="70">
        <f t="shared" si="20"/>
        <v>78</v>
      </c>
      <c r="B124" s="102" t="s">
        <v>182</v>
      </c>
      <c r="C124" s="82" t="s">
        <v>183</v>
      </c>
      <c r="D124" s="82" t="s">
        <v>153</v>
      </c>
      <c r="E124" s="82" t="s">
        <v>153</v>
      </c>
      <c r="F124" s="183">
        <f aca="true" t="shared" si="23" ref="F124:H127">F125</f>
        <v>1178000</v>
      </c>
      <c r="G124" s="183">
        <f t="shared" si="23"/>
        <v>0</v>
      </c>
      <c r="H124" s="183">
        <f t="shared" si="23"/>
        <v>0</v>
      </c>
    </row>
    <row r="125" spans="1:8" ht="78.75">
      <c r="A125" s="70">
        <f t="shared" si="20"/>
        <v>79</v>
      </c>
      <c r="B125" s="81" t="s">
        <v>163</v>
      </c>
      <c r="C125" s="82" t="s">
        <v>183</v>
      </c>
      <c r="D125" s="82" t="s">
        <v>58</v>
      </c>
      <c r="E125" s="82" t="s">
        <v>153</v>
      </c>
      <c r="F125" s="183">
        <f t="shared" si="23"/>
        <v>1178000</v>
      </c>
      <c r="G125" s="183">
        <f t="shared" si="23"/>
        <v>0</v>
      </c>
      <c r="H125" s="183">
        <f t="shared" si="23"/>
        <v>0</v>
      </c>
    </row>
    <row r="126" spans="1:8" ht="47.25">
      <c r="A126" s="70">
        <f t="shared" si="20"/>
        <v>80</v>
      </c>
      <c r="B126" s="81" t="s">
        <v>164</v>
      </c>
      <c r="C126" s="82" t="s">
        <v>183</v>
      </c>
      <c r="D126" s="82" t="s">
        <v>65</v>
      </c>
      <c r="E126" s="82"/>
      <c r="F126" s="183">
        <f t="shared" si="23"/>
        <v>1178000</v>
      </c>
      <c r="G126" s="183">
        <f t="shared" si="23"/>
        <v>0</v>
      </c>
      <c r="H126" s="183">
        <f t="shared" si="23"/>
        <v>0</v>
      </c>
    </row>
    <row r="127" spans="1:8" ht="15.75">
      <c r="A127" s="70">
        <f t="shared" si="20"/>
        <v>81</v>
      </c>
      <c r="B127" s="87" t="s">
        <v>104</v>
      </c>
      <c r="C127" s="82" t="s">
        <v>183</v>
      </c>
      <c r="D127" s="82" t="s">
        <v>65</v>
      </c>
      <c r="E127" s="82" t="s">
        <v>105</v>
      </c>
      <c r="F127" s="183">
        <f>F128</f>
        <v>1178000</v>
      </c>
      <c r="G127" s="183">
        <f t="shared" si="23"/>
        <v>0</v>
      </c>
      <c r="H127" s="183">
        <f t="shared" si="23"/>
        <v>0</v>
      </c>
    </row>
    <row r="128" spans="1:8" ht="78.75">
      <c r="A128" s="70">
        <f t="shared" si="20"/>
        <v>82</v>
      </c>
      <c r="B128" s="87" t="s">
        <v>171</v>
      </c>
      <c r="C128" s="82" t="s">
        <v>183</v>
      </c>
      <c r="D128" s="82" t="s">
        <v>65</v>
      </c>
      <c r="E128" s="82" t="s">
        <v>111</v>
      </c>
      <c r="F128" s="183">
        <f>пр№4!G44</f>
        <v>1178000</v>
      </c>
      <c r="G128" s="183">
        <f>пр№4!H44</f>
        <v>0</v>
      </c>
      <c r="H128" s="183">
        <f>пр№4!I44</f>
        <v>0</v>
      </c>
    </row>
    <row r="129" spans="1:8" ht="63">
      <c r="A129" s="70">
        <f t="shared" si="20"/>
        <v>83</v>
      </c>
      <c r="B129" s="79" t="s">
        <v>184</v>
      </c>
      <c r="C129" s="126" t="s">
        <v>185</v>
      </c>
      <c r="D129" s="117" t="s">
        <v>153</v>
      </c>
      <c r="E129" s="118"/>
      <c r="F129" s="182">
        <f>F130</f>
        <v>30000</v>
      </c>
      <c r="G129" s="182">
        <v>0</v>
      </c>
      <c r="H129" s="182">
        <v>0</v>
      </c>
    </row>
    <row r="130" spans="1:8" ht="78.75">
      <c r="A130" s="70">
        <f t="shared" si="20"/>
        <v>84</v>
      </c>
      <c r="B130" s="81" t="s">
        <v>163</v>
      </c>
      <c r="C130" s="126" t="s">
        <v>185</v>
      </c>
      <c r="D130" s="117">
        <v>100</v>
      </c>
      <c r="E130" s="118"/>
      <c r="F130" s="182">
        <f>F131</f>
        <v>30000</v>
      </c>
      <c r="G130" s="182">
        <f>G131</f>
        <v>0</v>
      </c>
      <c r="H130" s="182">
        <f>H131</f>
        <v>0</v>
      </c>
    </row>
    <row r="131" spans="1:8" ht="47.25">
      <c r="A131" s="70">
        <f t="shared" si="20"/>
        <v>85</v>
      </c>
      <c r="B131" s="81" t="s">
        <v>164</v>
      </c>
      <c r="C131" s="126" t="s">
        <v>185</v>
      </c>
      <c r="D131" s="117">
        <v>120</v>
      </c>
      <c r="E131" s="118" t="s">
        <v>105</v>
      </c>
      <c r="F131" s="182">
        <f>F132</f>
        <v>30000</v>
      </c>
      <c r="G131" s="182">
        <f>G129</f>
        <v>0</v>
      </c>
      <c r="H131" s="182">
        <f>H129</f>
        <v>0</v>
      </c>
    </row>
    <row r="132" spans="1:8" ht="15.75">
      <c r="A132" s="70">
        <f t="shared" si="20"/>
        <v>86</v>
      </c>
      <c r="B132" s="87" t="s">
        <v>104</v>
      </c>
      <c r="C132" s="126" t="s">
        <v>185</v>
      </c>
      <c r="D132" s="117">
        <v>120</v>
      </c>
      <c r="E132" s="118" t="s">
        <v>105</v>
      </c>
      <c r="F132" s="182">
        <f>F133</f>
        <v>30000</v>
      </c>
      <c r="G132" s="182">
        <f>G130</f>
        <v>0</v>
      </c>
      <c r="H132" s="182">
        <f>H130</f>
        <v>0</v>
      </c>
    </row>
    <row r="133" spans="1:8" ht="78.75">
      <c r="A133" s="70">
        <f t="shared" si="20"/>
        <v>87</v>
      </c>
      <c r="B133" s="87" t="s">
        <v>171</v>
      </c>
      <c r="C133" s="128" t="s">
        <v>185</v>
      </c>
      <c r="D133" s="129">
        <v>120</v>
      </c>
      <c r="E133" s="132" t="s">
        <v>111</v>
      </c>
      <c r="F133" s="185">
        <f>пр№4!G47</f>
        <v>30000</v>
      </c>
      <c r="G133" s="185">
        <f>пр№4!H47</f>
        <v>0</v>
      </c>
      <c r="H133" s="185">
        <f>пр№4!I47</f>
        <v>0</v>
      </c>
    </row>
    <row r="134" spans="1:8" ht="78.75">
      <c r="A134" s="70">
        <f t="shared" si="20"/>
        <v>88</v>
      </c>
      <c r="B134" s="79" t="s">
        <v>186</v>
      </c>
      <c r="C134" s="82" t="s">
        <v>187</v>
      </c>
      <c r="D134" s="82" t="s">
        <v>153</v>
      </c>
      <c r="E134" s="82" t="s">
        <v>153</v>
      </c>
      <c r="F134" s="183">
        <f aca="true" t="shared" si="24" ref="F134:H137">F135</f>
        <v>1367100</v>
      </c>
      <c r="G134" s="183">
        <f t="shared" si="24"/>
        <v>1367050</v>
      </c>
      <c r="H134" s="183">
        <f t="shared" si="24"/>
        <v>1367050</v>
      </c>
    </row>
    <row r="135" spans="1:8" ht="78.75">
      <c r="A135" s="70">
        <f t="shared" si="20"/>
        <v>89</v>
      </c>
      <c r="B135" s="81" t="s">
        <v>163</v>
      </c>
      <c r="C135" s="82" t="s">
        <v>187</v>
      </c>
      <c r="D135" s="82" t="s">
        <v>58</v>
      </c>
      <c r="E135" s="82" t="s">
        <v>153</v>
      </c>
      <c r="F135" s="183">
        <f t="shared" si="24"/>
        <v>1367100</v>
      </c>
      <c r="G135" s="183">
        <f t="shared" si="24"/>
        <v>1367050</v>
      </c>
      <c r="H135" s="183">
        <f t="shared" si="24"/>
        <v>1367050</v>
      </c>
    </row>
    <row r="136" spans="1:8" ht="47.25">
      <c r="A136" s="70">
        <f t="shared" si="20"/>
        <v>90</v>
      </c>
      <c r="B136" s="81" t="s">
        <v>164</v>
      </c>
      <c r="C136" s="82" t="s">
        <v>187</v>
      </c>
      <c r="D136" s="82" t="s">
        <v>65</v>
      </c>
      <c r="E136" s="82"/>
      <c r="F136" s="183">
        <f>F137</f>
        <v>1367100</v>
      </c>
      <c r="G136" s="183">
        <f t="shared" si="24"/>
        <v>1367050</v>
      </c>
      <c r="H136" s="183">
        <f t="shared" si="24"/>
        <v>1367050</v>
      </c>
    </row>
    <row r="137" spans="1:256" ht="15.75">
      <c r="A137" s="70">
        <f t="shared" si="20"/>
        <v>91</v>
      </c>
      <c r="B137" s="87" t="s">
        <v>104</v>
      </c>
      <c r="C137" s="82" t="s">
        <v>187</v>
      </c>
      <c r="D137" s="82" t="s">
        <v>65</v>
      </c>
      <c r="E137" s="82" t="s">
        <v>105</v>
      </c>
      <c r="F137" s="183">
        <f>F138</f>
        <v>1367100</v>
      </c>
      <c r="G137" s="183">
        <f t="shared" si="24"/>
        <v>1367050</v>
      </c>
      <c r="H137" s="183">
        <f t="shared" si="24"/>
        <v>1367050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78.75">
      <c r="A138" s="70">
        <f t="shared" si="20"/>
        <v>92</v>
      </c>
      <c r="B138" s="87" t="s">
        <v>171</v>
      </c>
      <c r="C138" s="82" t="s">
        <v>187</v>
      </c>
      <c r="D138" s="82" t="s">
        <v>65</v>
      </c>
      <c r="E138" s="82" t="s">
        <v>111</v>
      </c>
      <c r="F138" s="183">
        <f>пр№4!G50</f>
        <v>1367100</v>
      </c>
      <c r="G138" s="183">
        <f>пр№4!H50</f>
        <v>1367050</v>
      </c>
      <c r="H138" s="183">
        <f>пр№4!I50</f>
        <v>1367050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8" ht="63">
      <c r="A139" s="70">
        <f t="shared" si="20"/>
        <v>93</v>
      </c>
      <c r="B139" s="79" t="s">
        <v>188</v>
      </c>
      <c r="C139" s="126" t="s">
        <v>189</v>
      </c>
      <c r="D139" s="117"/>
      <c r="E139" s="118"/>
      <c r="F139" s="182">
        <f aca="true" t="shared" si="25" ref="F139:H140">F140</f>
        <v>804000</v>
      </c>
      <c r="G139" s="182">
        <f t="shared" si="25"/>
        <v>788100</v>
      </c>
      <c r="H139" s="182">
        <f t="shared" si="25"/>
        <v>781100</v>
      </c>
    </row>
    <row r="140" spans="1:8" ht="31.5">
      <c r="A140" s="70">
        <f t="shared" si="20"/>
        <v>94</v>
      </c>
      <c r="B140" s="119" t="s">
        <v>207</v>
      </c>
      <c r="C140" s="126" t="s">
        <v>189</v>
      </c>
      <c r="D140" s="117">
        <v>200</v>
      </c>
      <c r="E140" s="118"/>
      <c r="F140" s="182">
        <f t="shared" si="25"/>
        <v>804000</v>
      </c>
      <c r="G140" s="182">
        <f t="shared" si="25"/>
        <v>788100</v>
      </c>
      <c r="H140" s="182">
        <f t="shared" si="25"/>
        <v>781100</v>
      </c>
    </row>
    <row r="141" spans="1:8" ht="31.5">
      <c r="A141" s="70">
        <f t="shared" si="20"/>
        <v>95</v>
      </c>
      <c r="B141" s="119" t="s">
        <v>177</v>
      </c>
      <c r="C141" s="126" t="s">
        <v>189</v>
      </c>
      <c r="D141" s="117">
        <v>240</v>
      </c>
      <c r="E141" s="120"/>
      <c r="F141" s="182">
        <f>пр№4!G53</f>
        <v>804000</v>
      </c>
      <c r="G141" s="182">
        <f>пр№4!H53</f>
        <v>788100</v>
      </c>
      <c r="H141" s="182">
        <f>пр№4!I53</f>
        <v>781100</v>
      </c>
    </row>
    <row r="142" spans="1:8" ht="15.75">
      <c r="A142" s="70">
        <f t="shared" si="20"/>
        <v>96</v>
      </c>
      <c r="B142" s="87" t="s">
        <v>104</v>
      </c>
      <c r="C142" s="126" t="s">
        <v>189</v>
      </c>
      <c r="D142" s="117">
        <v>240</v>
      </c>
      <c r="E142" s="120" t="s">
        <v>111</v>
      </c>
      <c r="F142" s="182">
        <f>F143</f>
        <v>804000</v>
      </c>
      <c r="G142" s="182">
        <f>G143</f>
        <v>788100</v>
      </c>
      <c r="H142" s="182">
        <f>H143</f>
        <v>781100</v>
      </c>
    </row>
    <row r="143" spans="1:256" ht="63">
      <c r="A143" s="70">
        <f t="shared" si="20"/>
        <v>97</v>
      </c>
      <c r="B143" s="87" t="s">
        <v>110</v>
      </c>
      <c r="C143" s="126" t="s">
        <v>189</v>
      </c>
      <c r="D143" s="117">
        <v>240</v>
      </c>
      <c r="E143" s="118" t="s">
        <v>111</v>
      </c>
      <c r="F143" s="182">
        <f>пр№4!G53</f>
        <v>804000</v>
      </c>
      <c r="G143" s="182">
        <f>пр№4!H53</f>
        <v>788100</v>
      </c>
      <c r="H143" s="182">
        <f>пр№4!I53</f>
        <v>781100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8" ht="63">
      <c r="A144" s="70">
        <f t="shared" si="20"/>
        <v>98</v>
      </c>
      <c r="B144" s="79" t="s">
        <v>255</v>
      </c>
      <c r="C144" s="126" t="s">
        <v>254</v>
      </c>
      <c r="D144" s="117"/>
      <c r="E144" s="118"/>
      <c r="F144" s="182">
        <f aca="true" t="shared" si="26" ref="F144:H145">F145</f>
        <v>9000</v>
      </c>
      <c r="G144" s="182">
        <f t="shared" si="26"/>
        <v>0</v>
      </c>
      <c r="H144" s="182">
        <f t="shared" si="26"/>
        <v>0</v>
      </c>
    </row>
    <row r="145" spans="1:8" ht="31.5">
      <c r="A145" s="70">
        <f t="shared" si="20"/>
        <v>99</v>
      </c>
      <c r="B145" s="119" t="s">
        <v>207</v>
      </c>
      <c r="C145" s="126" t="s">
        <v>254</v>
      </c>
      <c r="D145" s="117">
        <v>200</v>
      </c>
      <c r="E145" s="118"/>
      <c r="F145" s="182">
        <f t="shared" si="26"/>
        <v>9000</v>
      </c>
      <c r="G145" s="182">
        <f t="shared" si="26"/>
        <v>0</v>
      </c>
      <c r="H145" s="182">
        <f t="shared" si="26"/>
        <v>0</v>
      </c>
    </row>
    <row r="146" spans="1:8" ht="31.5">
      <c r="A146" s="70">
        <f t="shared" si="20"/>
        <v>100</v>
      </c>
      <c r="B146" s="119" t="s">
        <v>177</v>
      </c>
      <c r="C146" s="126" t="s">
        <v>254</v>
      </c>
      <c r="D146" s="117">
        <v>240</v>
      </c>
      <c r="E146" s="120"/>
      <c r="F146" s="182">
        <f>пр№4!G55</f>
        <v>9000</v>
      </c>
      <c r="G146" s="182">
        <f>пр№4!H55</f>
        <v>0</v>
      </c>
      <c r="H146" s="182">
        <f>пр№4!I55</f>
        <v>0</v>
      </c>
    </row>
    <row r="147" spans="1:8" ht="15.75">
      <c r="A147" s="70">
        <f t="shared" si="20"/>
        <v>101</v>
      </c>
      <c r="B147" s="87" t="s">
        <v>104</v>
      </c>
      <c r="C147" s="126" t="s">
        <v>254</v>
      </c>
      <c r="D147" s="117">
        <v>240</v>
      </c>
      <c r="E147" s="120" t="s">
        <v>111</v>
      </c>
      <c r="F147" s="182">
        <f>F148</f>
        <v>9000</v>
      </c>
      <c r="G147" s="182">
        <f>G148</f>
        <v>0</v>
      </c>
      <c r="H147" s="182">
        <f>H148</f>
        <v>0</v>
      </c>
    </row>
    <row r="148" spans="1:256" ht="63">
      <c r="A148" s="70">
        <f t="shared" si="20"/>
        <v>102</v>
      </c>
      <c r="B148" s="87" t="s">
        <v>110</v>
      </c>
      <c r="C148" s="126" t="s">
        <v>254</v>
      </c>
      <c r="D148" s="117">
        <v>240</v>
      </c>
      <c r="E148" s="118" t="s">
        <v>111</v>
      </c>
      <c r="F148" s="182">
        <f>пр№4!G55</f>
        <v>9000</v>
      </c>
      <c r="G148" s="182">
        <f>пр№4!H55</f>
        <v>0</v>
      </c>
      <c r="H148" s="182">
        <f>пр№4!I55</f>
        <v>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78.75">
      <c r="A149" s="70">
        <f t="shared" si="20"/>
        <v>103</v>
      </c>
      <c r="B149" s="87" t="s">
        <v>204</v>
      </c>
      <c r="C149" s="126" t="s">
        <v>205</v>
      </c>
      <c r="D149" s="117"/>
      <c r="E149" s="118"/>
      <c r="F149" s="182">
        <f>F151</f>
        <v>1010</v>
      </c>
      <c r="G149" s="182">
        <f>G151</f>
        <v>900</v>
      </c>
      <c r="H149" s="182">
        <f>H151</f>
        <v>900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31.5">
      <c r="A150" s="70">
        <f t="shared" si="20"/>
        <v>104</v>
      </c>
      <c r="B150" s="119" t="s">
        <v>207</v>
      </c>
      <c r="C150" s="126" t="s">
        <v>205</v>
      </c>
      <c r="D150" s="117">
        <v>200</v>
      </c>
      <c r="E150" s="118"/>
      <c r="F150" s="182">
        <f aca="true" t="shared" si="27" ref="F150:H152">F151</f>
        <v>1010</v>
      </c>
      <c r="G150" s="182">
        <f t="shared" si="27"/>
        <v>900</v>
      </c>
      <c r="H150" s="182">
        <f t="shared" si="27"/>
        <v>900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31.5">
      <c r="A151" s="70">
        <f t="shared" si="20"/>
        <v>105</v>
      </c>
      <c r="B151" s="119" t="s">
        <v>177</v>
      </c>
      <c r="C151" s="126" t="s">
        <v>205</v>
      </c>
      <c r="D151" s="117">
        <v>240</v>
      </c>
      <c r="E151" s="118"/>
      <c r="F151" s="182">
        <f t="shared" si="27"/>
        <v>1010</v>
      </c>
      <c r="G151" s="182">
        <f t="shared" si="27"/>
        <v>900</v>
      </c>
      <c r="H151" s="182">
        <f t="shared" si="27"/>
        <v>900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>
      <c r="A152" s="70">
        <f t="shared" si="20"/>
        <v>106</v>
      </c>
      <c r="B152" s="87" t="s">
        <v>104</v>
      </c>
      <c r="C152" s="126" t="s">
        <v>205</v>
      </c>
      <c r="D152" s="117">
        <v>240</v>
      </c>
      <c r="E152" s="118" t="s">
        <v>105</v>
      </c>
      <c r="F152" s="182">
        <f t="shared" si="27"/>
        <v>1010</v>
      </c>
      <c r="G152" s="182">
        <f t="shared" si="27"/>
        <v>900</v>
      </c>
      <c r="H152" s="182">
        <f t="shared" si="27"/>
        <v>900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8" ht="15.75">
      <c r="A153" s="70">
        <f t="shared" si="20"/>
        <v>107</v>
      </c>
      <c r="B153" s="87" t="s">
        <v>116</v>
      </c>
      <c r="C153" s="126" t="s">
        <v>205</v>
      </c>
      <c r="D153" s="117">
        <v>240</v>
      </c>
      <c r="E153" s="118" t="s">
        <v>117</v>
      </c>
      <c r="F153" s="182">
        <f>пр№4!G78</f>
        <v>1010</v>
      </c>
      <c r="G153" s="182">
        <f>пр№4!H78</f>
        <v>900</v>
      </c>
      <c r="H153" s="182">
        <f>пр№4!I78</f>
        <v>900</v>
      </c>
    </row>
    <row r="154" spans="1:8" ht="63">
      <c r="A154" s="70">
        <f t="shared" si="20"/>
        <v>108</v>
      </c>
      <c r="B154" s="84" t="s">
        <v>167</v>
      </c>
      <c r="C154" s="126" t="s">
        <v>168</v>
      </c>
      <c r="D154" s="117"/>
      <c r="E154" s="118"/>
      <c r="F154" s="182">
        <f aca="true" t="shared" si="28" ref="F154:H156">F155</f>
        <v>16800</v>
      </c>
      <c r="G154" s="182">
        <f t="shared" si="28"/>
        <v>16800</v>
      </c>
      <c r="H154" s="182">
        <f t="shared" si="28"/>
        <v>16800</v>
      </c>
    </row>
    <row r="155" spans="1:8" ht="78.75">
      <c r="A155" s="70">
        <f t="shared" si="20"/>
        <v>109</v>
      </c>
      <c r="B155" s="85" t="s">
        <v>163</v>
      </c>
      <c r="C155" s="126" t="s">
        <v>169</v>
      </c>
      <c r="D155" s="117" t="s">
        <v>58</v>
      </c>
      <c r="E155" s="118"/>
      <c r="F155" s="182">
        <f t="shared" si="28"/>
        <v>16800</v>
      </c>
      <c r="G155" s="182">
        <f t="shared" si="28"/>
        <v>16800</v>
      </c>
      <c r="H155" s="182">
        <f t="shared" si="28"/>
        <v>16800</v>
      </c>
    </row>
    <row r="156" spans="1:8" ht="31.5">
      <c r="A156" s="70">
        <f t="shared" si="20"/>
        <v>110</v>
      </c>
      <c r="B156" s="86" t="s">
        <v>170</v>
      </c>
      <c r="C156" s="126" t="s">
        <v>169</v>
      </c>
      <c r="D156" s="117" t="s">
        <v>65</v>
      </c>
      <c r="E156" s="118"/>
      <c r="F156" s="182">
        <f>F157</f>
        <v>16800</v>
      </c>
      <c r="G156" s="182">
        <f t="shared" si="28"/>
        <v>16800</v>
      </c>
      <c r="H156" s="182">
        <f t="shared" si="28"/>
        <v>16800</v>
      </c>
    </row>
    <row r="157" spans="1:8" ht="15.75">
      <c r="A157" s="70">
        <f t="shared" si="20"/>
        <v>111</v>
      </c>
      <c r="B157" s="87" t="s">
        <v>104</v>
      </c>
      <c r="C157" s="126" t="s">
        <v>169</v>
      </c>
      <c r="D157" s="117">
        <v>120</v>
      </c>
      <c r="E157" s="118" t="s">
        <v>105</v>
      </c>
      <c r="F157" s="182">
        <f>F158</f>
        <v>16800</v>
      </c>
      <c r="G157" s="182">
        <f>G158</f>
        <v>16800</v>
      </c>
      <c r="H157" s="182">
        <f>H158</f>
        <v>16800</v>
      </c>
    </row>
    <row r="158" spans="1:8" ht="63">
      <c r="A158" s="70">
        <f t="shared" si="20"/>
        <v>112</v>
      </c>
      <c r="B158" s="87" t="s">
        <v>108</v>
      </c>
      <c r="C158" s="126" t="s">
        <v>169</v>
      </c>
      <c r="D158" s="117">
        <v>120</v>
      </c>
      <c r="E158" s="118" t="s">
        <v>109</v>
      </c>
      <c r="F158" s="182">
        <f>пр№4!G28</f>
        <v>16800</v>
      </c>
      <c r="G158" s="182">
        <f>пр№4!H28</f>
        <v>16800</v>
      </c>
      <c r="H158" s="182">
        <f>пр№4!I28</f>
        <v>16800</v>
      </c>
    </row>
    <row r="159" spans="1:8" ht="126">
      <c r="A159" s="70">
        <f t="shared" si="20"/>
        <v>113</v>
      </c>
      <c r="B159" s="100" t="s">
        <v>208</v>
      </c>
      <c r="C159" s="133" t="s">
        <v>209</v>
      </c>
      <c r="D159" s="133"/>
      <c r="E159" s="133" t="s">
        <v>153</v>
      </c>
      <c r="F159" s="189">
        <f aca="true" t="shared" si="29" ref="F159:H162">F160</f>
        <v>81165</v>
      </c>
      <c r="G159" s="189">
        <f t="shared" si="29"/>
        <v>81165</v>
      </c>
      <c r="H159" s="189">
        <f t="shared" si="29"/>
        <v>81165</v>
      </c>
    </row>
    <row r="160" spans="1:8" ht="78.75">
      <c r="A160" s="70">
        <f t="shared" si="20"/>
        <v>114</v>
      </c>
      <c r="B160" s="102" t="s">
        <v>163</v>
      </c>
      <c r="C160" s="133" t="s">
        <v>209</v>
      </c>
      <c r="D160" s="133" t="s">
        <v>58</v>
      </c>
      <c r="E160" s="133" t="s">
        <v>153</v>
      </c>
      <c r="F160" s="189">
        <f t="shared" si="29"/>
        <v>81165</v>
      </c>
      <c r="G160" s="189">
        <f t="shared" si="29"/>
        <v>81165</v>
      </c>
      <c r="H160" s="189">
        <f t="shared" si="29"/>
        <v>81165</v>
      </c>
    </row>
    <row r="161" spans="1:8" ht="47.25">
      <c r="A161" s="70">
        <f t="shared" si="20"/>
        <v>115</v>
      </c>
      <c r="B161" s="102" t="s">
        <v>164</v>
      </c>
      <c r="C161" s="133" t="s">
        <v>209</v>
      </c>
      <c r="D161" s="133" t="s">
        <v>65</v>
      </c>
      <c r="E161" s="133"/>
      <c r="F161" s="189">
        <f>F162</f>
        <v>81165</v>
      </c>
      <c r="G161" s="189">
        <f t="shared" si="29"/>
        <v>81165</v>
      </c>
      <c r="H161" s="189">
        <f t="shared" si="29"/>
        <v>81165</v>
      </c>
    </row>
    <row r="162" spans="1:8" ht="15.75">
      <c r="A162" s="70">
        <f t="shared" si="20"/>
        <v>116</v>
      </c>
      <c r="B162" s="159" t="s">
        <v>118</v>
      </c>
      <c r="C162" s="133" t="s">
        <v>209</v>
      </c>
      <c r="D162" s="133" t="s">
        <v>65</v>
      </c>
      <c r="E162" s="133" t="s">
        <v>119</v>
      </c>
      <c r="F162" s="189">
        <f>F163</f>
        <v>81165</v>
      </c>
      <c r="G162" s="189">
        <f t="shared" si="29"/>
        <v>81165</v>
      </c>
      <c r="H162" s="189">
        <f t="shared" si="29"/>
        <v>81165</v>
      </c>
    </row>
    <row r="163" spans="1:8" ht="15.75">
      <c r="A163" s="70">
        <f t="shared" si="20"/>
        <v>117</v>
      </c>
      <c r="B163" s="87" t="s">
        <v>120</v>
      </c>
      <c r="C163" s="133" t="s">
        <v>209</v>
      </c>
      <c r="D163" s="134" t="s">
        <v>65</v>
      </c>
      <c r="E163" s="134" t="s">
        <v>121</v>
      </c>
      <c r="F163" s="190">
        <f>пр№4!G88</f>
        <v>81165</v>
      </c>
      <c r="G163" s="190">
        <f>пр№4!H88</f>
        <v>81165</v>
      </c>
      <c r="H163" s="190">
        <f>пр№4!I88</f>
        <v>81165</v>
      </c>
    </row>
    <row r="164" spans="1:8" ht="31.5">
      <c r="A164" s="70">
        <f t="shared" si="20"/>
        <v>118</v>
      </c>
      <c r="B164" s="76" t="s">
        <v>191</v>
      </c>
      <c r="C164" s="135" t="s">
        <v>192</v>
      </c>
      <c r="D164" s="115"/>
      <c r="E164" s="116"/>
      <c r="F164" s="181">
        <f>F166+F171</f>
        <v>1030159</v>
      </c>
      <c r="G164" s="181">
        <f>G166+G171</f>
        <v>966688</v>
      </c>
      <c r="H164" s="181">
        <f>H166+H171</f>
        <v>966688</v>
      </c>
    </row>
    <row r="165" spans="1:8" ht="47.25">
      <c r="A165" s="70">
        <f t="shared" si="20"/>
        <v>119</v>
      </c>
      <c r="B165" s="91" t="s">
        <v>202</v>
      </c>
      <c r="C165" s="122">
        <v>9010000000</v>
      </c>
      <c r="D165" s="117"/>
      <c r="E165" s="118"/>
      <c r="F165" s="182">
        <f aca="true" t="shared" si="30" ref="F165:H166">F166</f>
        <v>10000</v>
      </c>
      <c r="G165" s="182">
        <f t="shared" si="30"/>
        <v>10000</v>
      </c>
      <c r="H165" s="182">
        <f t="shared" si="30"/>
        <v>10000</v>
      </c>
    </row>
    <row r="166" spans="1:8" ht="47.25">
      <c r="A166" s="70">
        <f t="shared" si="20"/>
        <v>120</v>
      </c>
      <c r="B166" s="91" t="s">
        <v>202</v>
      </c>
      <c r="C166" s="122">
        <v>9010080000</v>
      </c>
      <c r="D166" s="117"/>
      <c r="E166" s="118"/>
      <c r="F166" s="182">
        <f t="shared" si="30"/>
        <v>10000</v>
      </c>
      <c r="G166" s="182">
        <f t="shared" si="30"/>
        <v>10000</v>
      </c>
      <c r="H166" s="182">
        <f t="shared" si="30"/>
        <v>10000</v>
      </c>
    </row>
    <row r="167" spans="1:8" ht="15.75">
      <c r="A167" s="70">
        <f t="shared" si="20"/>
        <v>121</v>
      </c>
      <c r="B167" s="89" t="s">
        <v>178</v>
      </c>
      <c r="C167" s="122">
        <v>9010080000</v>
      </c>
      <c r="D167" s="117">
        <v>800</v>
      </c>
      <c r="E167" s="118"/>
      <c r="F167" s="182">
        <f>F169</f>
        <v>10000</v>
      </c>
      <c r="G167" s="182">
        <f>G169</f>
        <v>10000</v>
      </c>
      <c r="H167" s="182">
        <f>H169</f>
        <v>10000</v>
      </c>
    </row>
    <row r="168" spans="1:8" ht="15.75">
      <c r="A168" s="70">
        <f t="shared" si="20"/>
        <v>122</v>
      </c>
      <c r="B168" s="96" t="s">
        <v>203</v>
      </c>
      <c r="C168" s="122">
        <v>9010080000</v>
      </c>
      <c r="D168" s="117">
        <v>870</v>
      </c>
      <c r="E168" s="120"/>
      <c r="F168" s="182">
        <f aca="true" t="shared" si="31" ref="F168:H169">F169</f>
        <v>10000</v>
      </c>
      <c r="G168" s="182">
        <f t="shared" si="31"/>
        <v>10000</v>
      </c>
      <c r="H168" s="182">
        <f t="shared" si="31"/>
        <v>10000</v>
      </c>
    </row>
    <row r="169" spans="1:8" ht="15.75">
      <c r="A169" s="70">
        <f t="shared" si="20"/>
        <v>123</v>
      </c>
      <c r="B169" s="87" t="s">
        <v>104</v>
      </c>
      <c r="C169" s="122">
        <v>9010080000</v>
      </c>
      <c r="D169" s="117">
        <v>870</v>
      </c>
      <c r="E169" s="120" t="s">
        <v>105</v>
      </c>
      <c r="F169" s="182">
        <f t="shared" si="31"/>
        <v>10000</v>
      </c>
      <c r="G169" s="182">
        <f t="shared" si="31"/>
        <v>10000</v>
      </c>
      <c r="H169" s="182">
        <f t="shared" si="31"/>
        <v>10000</v>
      </c>
    </row>
    <row r="170" spans="1:8" ht="15.75">
      <c r="A170" s="70">
        <f t="shared" si="20"/>
        <v>124</v>
      </c>
      <c r="B170" s="87" t="s">
        <v>114</v>
      </c>
      <c r="C170" s="122">
        <v>9010080000</v>
      </c>
      <c r="D170" s="117">
        <v>870</v>
      </c>
      <c r="E170" s="120" t="s">
        <v>115</v>
      </c>
      <c r="F170" s="182">
        <f>пр№4!G73</f>
        <v>10000</v>
      </c>
      <c r="G170" s="182">
        <f>пр№4!H73</f>
        <v>10000</v>
      </c>
      <c r="H170" s="182">
        <f>пр№4!I73</f>
        <v>10000</v>
      </c>
    </row>
    <row r="171" spans="1:8" ht="31.5">
      <c r="A171" s="70">
        <f t="shared" si="20"/>
        <v>125</v>
      </c>
      <c r="B171" s="91" t="s">
        <v>252</v>
      </c>
      <c r="C171" s="117">
        <v>9090000000</v>
      </c>
      <c r="D171" s="117" t="s">
        <v>153</v>
      </c>
      <c r="E171" s="118"/>
      <c r="F171" s="182">
        <f>F177+F182+F187+F192+F172</f>
        <v>1020159</v>
      </c>
      <c r="G171" s="182">
        <f>G177+G182+G187+G192+G172</f>
        <v>956688</v>
      </c>
      <c r="H171" s="182">
        <f>H177+H182+H187+H192+H172</f>
        <v>956688</v>
      </c>
    </row>
    <row r="172" spans="1:8" ht="31.5">
      <c r="A172" s="70">
        <f t="shared" si="20"/>
        <v>126</v>
      </c>
      <c r="B172" s="91" t="s">
        <v>193</v>
      </c>
      <c r="C172" s="122">
        <v>9090080000</v>
      </c>
      <c r="D172" s="117"/>
      <c r="E172" s="118"/>
      <c r="F172" s="182">
        <f>F173</f>
        <v>151200</v>
      </c>
      <c r="G172" s="182">
        <f aca="true" t="shared" si="32" ref="F172:H175">G173</f>
        <v>151200</v>
      </c>
      <c r="H172" s="182">
        <f t="shared" si="32"/>
        <v>151200</v>
      </c>
    </row>
    <row r="173" spans="1:8" ht="31.5">
      <c r="A173" s="70">
        <f t="shared" si="20"/>
        <v>127</v>
      </c>
      <c r="B173" s="89" t="s">
        <v>219</v>
      </c>
      <c r="C173" s="122">
        <v>9090080000</v>
      </c>
      <c r="D173" s="117" t="s">
        <v>220</v>
      </c>
      <c r="E173" s="118"/>
      <c r="F173" s="182">
        <f t="shared" si="32"/>
        <v>151200</v>
      </c>
      <c r="G173" s="182">
        <f t="shared" si="32"/>
        <v>151200</v>
      </c>
      <c r="H173" s="182">
        <f t="shared" si="32"/>
        <v>151200</v>
      </c>
    </row>
    <row r="174" spans="1:8" ht="47.25">
      <c r="A174" s="70">
        <f t="shared" si="20"/>
        <v>128</v>
      </c>
      <c r="B174" s="96" t="s">
        <v>221</v>
      </c>
      <c r="C174" s="122">
        <v>9090080000</v>
      </c>
      <c r="D174" s="117">
        <v>310</v>
      </c>
      <c r="E174" s="118"/>
      <c r="F174" s="182">
        <f t="shared" si="32"/>
        <v>151200</v>
      </c>
      <c r="G174" s="182">
        <f t="shared" si="32"/>
        <v>151200</v>
      </c>
      <c r="H174" s="182">
        <f t="shared" si="32"/>
        <v>151200</v>
      </c>
    </row>
    <row r="175" spans="1:8" ht="15.75">
      <c r="A175" s="70">
        <f t="shared" si="20"/>
        <v>129</v>
      </c>
      <c r="B175" s="119" t="s">
        <v>143</v>
      </c>
      <c r="C175" s="122">
        <v>9090080000</v>
      </c>
      <c r="D175" s="117">
        <v>310</v>
      </c>
      <c r="E175" s="118" t="s">
        <v>144</v>
      </c>
      <c r="F175" s="182">
        <f t="shared" si="32"/>
        <v>151200</v>
      </c>
      <c r="G175" s="182">
        <f t="shared" si="32"/>
        <v>151200</v>
      </c>
      <c r="H175" s="182">
        <f t="shared" si="32"/>
        <v>151200</v>
      </c>
    </row>
    <row r="176" spans="1:8" ht="15.75">
      <c r="A176" s="70">
        <f aca="true" t="shared" si="33" ref="A176:A198">A175+1</f>
        <v>130</v>
      </c>
      <c r="B176" s="87" t="s">
        <v>145</v>
      </c>
      <c r="C176" s="122">
        <v>9090080000</v>
      </c>
      <c r="D176" s="117">
        <v>310</v>
      </c>
      <c r="E176" s="118" t="s">
        <v>146</v>
      </c>
      <c r="F176" s="182">
        <f>пр№4!G157</f>
        <v>151200</v>
      </c>
      <c r="G176" s="182">
        <f>пр№4!H157</f>
        <v>151200</v>
      </c>
      <c r="H176" s="182">
        <f>пр№4!I157</f>
        <v>151200</v>
      </c>
    </row>
    <row r="177" spans="1:8" ht="267.75">
      <c r="A177" s="70">
        <f t="shared" si="33"/>
        <v>131</v>
      </c>
      <c r="B177" s="136" t="s">
        <v>227</v>
      </c>
      <c r="C177" s="122" t="s">
        <v>196</v>
      </c>
      <c r="D177" s="117"/>
      <c r="E177" s="118"/>
      <c r="F177" s="182">
        <f aca="true" t="shared" si="34" ref="F177:H179">F178</f>
        <v>3220</v>
      </c>
      <c r="G177" s="182">
        <f t="shared" si="34"/>
        <v>3026</v>
      </c>
      <c r="H177" s="182">
        <f t="shared" si="34"/>
        <v>3026</v>
      </c>
    </row>
    <row r="178" spans="1:8" ht="15.75">
      <c r="A178" s="70">
        <f t="shared" si="33"/>
        <v>132</v>
      </c>
      <c r="B178" s="119" t="s">
        <v>228</v>
      </c>
      <c r="C178" s="122" t="s">
        <v>196</v>
      </c>
      <c r="D178" s="117">
        <v>500</v>
      </c>
      <c r="E178" s="118"/>
      <c r="F178" s="182">
        <f t="shared" si="34"/>
        <v>3220</v>
      </c>
      <c r="G178" s="182">
        <f t="shared" si="34"/>
        <v>3026</v>
      </c>
      <c r="H178" s="182">
        <f t="shared" si="34"/>
        <v>3026</v>
      </c>
    </row>
    <row r="179" spans="1:8" ht="15.75">
      <c r="A179" s="70">
        <f t="shared" si="33"/>
        <v>133</v>
      </c>
      <c r="B179" s="119" t="s">
        <v>69</v>
      </c>
      <c r="C179" s="122" t="s">
        <v>196</v>
      </c>
      <c r="D179" s="117">
        <v>540</v>
      </c>
      <c r="E179" s="118"/>
      <c r="F179" s="182">
        <f>F180</f>
        <v>3220</v>
      </c>
      <c r="G179" s="182">
        <f t="shared" si="34"/>
        <v>3026</v>
      </c>
      <c r="H179" s="182">
        <f t="shared" si="34"/>
        <v>3026</v>
      </c>
    </row>
    <row r="180" spans="1:8" ht="15.75">
      <c r="A180" s="70">
        <f t="shared" si="33"/>
        <v>134</v>
      </c>
      <c r="B180" s="87" t="s">
        <v>104</v>
      </c>
      <c r="C180" s="122" t="s">
        <v>196</v>
      </c>
      <c r="D180" s="117">
        <v>540</v>
      </c>
      <c r="E180" s="118" t="s">
        <v>105</v>
      </c>
      <c r="F180" s="182">
        <f>F181</f>
        <v>3220</v>
      </c>
      <c r="G180" s="182">
        <f>G181</f>
        <v>3026</v>
      </c>
      <c r="H180" s="182">
        <f>H181</f>
        <v>3026</v>
      </c>
    </row>
    <row r="181" spans="1:8" ht="63">
      <c r="A181" s="70">
        <f t="shared" si="33"/>
        <v>135</v>
      </c>
      <c r="B181" s="87" t="s">
        <v>110</v>
      </c>
      <c r="C181" s="122" t="s">
        <v>196</v>
      </c>
      <c r="D181" s="117">
        <v>540</v>
      </c>
      <c r="E181" s="118" t="s">
        <v>111</v>
      </c>
      <c r="F181" s="182">
        <f>пр№4!G61</f>
        <v>3220</v>
      </c>
      <c r="G181" s="182">
        <f>пр№4!H61</f>
        <v>3026</v>
      </c>
      <c r="H181" s="182">
        <f>пр№4!I61</f>
        <v>3026</v>
      </c>
    </row>
    <row r="182" spans="1:8" ht="78.75">
      <c r="A182" s="70">
        <f t="shared" si="33"/>
        <v>136</v>
      </c>
      <c r="B182" s="79" t="s">
        <v>198</v>
      </c>
      <c r="C182" s="122" t="s">
        <v>199</v>
      </c>
      <c r="D182" s="117"/>
      <c r="E182" s="118"/>
      <c r="F182" s="182">
        <f>F183</f>
        <v>848967</v>
      </c>
      <c r="G182" s="182">
        <f aca="true" t="shared" si="35" ref="G182:H190">G183</f>
        <v>785690</v>
      </c>
      <c r="H182" s="182">
        <f t="shared" si="35"/>
        <v>785690</v>
      </c>
    </row>
    <row r="183" spans="1:8" ht="15.75">
      <c r="A183" s="70">
        <f t="shared" si="33"/>
        <v>137</v>
      </c>
      <c r="B183" s="119" t="s">
        <v>228</v>
      </c>
      <c r="C183" s="122" t="s">
        <v>199</v>
      </c>
      <c r="D183" s="117">
        <v>500</v>
      </c>
      <c r="E183" s="118"/>
      <c r="F183" s="182">
        <f>F184</f>
        <v>848967</v>
      </c>
      <c r="G183" s="182">
        <f t="shared" si="35"/>
        <v>785690</v>
      </c>
      <c r="H183" s="182">
        <f t="shared" si="35"/>
        <v>785690</v>
      </c>
    </row>
    <row r="184" spans="1:8" ht="15.75">
      <c r="A184" s="70">
        <f t="shared" si="33"/>
        <v>138</v>
      </c>
      <c r="B184" s="119" t="s">
        <v>69</v>
      </c>
      <c r="C184" s="122" t="s">
        <v>199</v>
      </c>
      <c r="D184" s="117">
        <v>540</v>
      </c>
      <c r="E184" s="118"/>
      <c r="F184" s="182">
        <f>F185</f>
        <v>848967</v>
      </c>
      <c r="G184" s="182">
        <f t="shared" si="35"/>
        <v>785690</v>
      </c>
      <c r="H184" s="182">
        <f t="shared" si="35"/>
        <v>785690</v>
      </c>
    </row>
    <row r="185" spans="1:8" ht="15.75">
      <c r="A185" s="70">
        <f t="shared" si="33"/>
        <v>139</v>
      </c>
      <c r="B185" s="87" t="s">
        <v>104</v>
      </c>
      <c r="C185" s="122" t="s">
        <v>199</v>
      </c>
      <c r="D185" s="117">
        <v>540</v>
      </c>
      <c r="E185" s="118" t="s">
        <v>105</v>
      </c>
      <c r="F185" s="182">
        <f>F186</f>
        <v>848967</v>
      </c>
      <c r="G185" s="182">
        <f t="shared" si="35"/>
        <v>785690</v>
      </c>
      <c r="H185" s="182">
        <f t="shared" si="35"/>
        <v>785690</v>
      </c>
    </row>
    <row r="186" spans="1:8" ht="59.25" customHeight="1">
      <c r="A186" s="70">
        <f t="shared" si="33"/>
        <v>140</v>
      </c>
      <c r="B186" s="87" t="s">
        <v>110</v>
      </c>
      <c r="C186" s="122" t="s">
        <v>199</v>
      </c>
      <c r="D186" s="117">
        <v>540</v>
      </c>
      <c r="E186" s="120" t="s">
        <v>111</v>
      </c>
      <c r="F186" s="182">
        <f>пр№4!G64</f>
        <v>848967</v>
      </c>
      <c r="G186" s="182">
        <f>пр№4!H64</f>
        <v>785690</v>
      </c>
      <c r="H186" s="182">
        <f>пр№4!I64</f>
        <v>785690</v>
      </c>
    </row>
    <row r="187" spans="1:8" ht="94.5">
      <c r="A187" s="70">
        <f t="shared" si="33"/>
        <v>141</v>
      </c>
      <c r="B187" s="79" t="s">
        <v>200</v>
      </c>
      <c r="C187" s="122" t="s">
        <v>201</v>
      </c>
      <c r="D187" s="117"/>
      <c r="E187" s="118"/>
      <c r="F187" s="182">
        <f>F188</f>
        <v>772</v>
      </c>
      <c r="G187" s="182">
        <f t="shared" si="35"/>
        <v>772</v>
      </c>
      <c r="H187" s="182">
        <f t="shared" si="35"/>
        <v>772</v>
      </c>
    </row>
    <row r="188" spans="1:8" ht="15.75">
      <c r="A188" s="70">
        <f t="shared" si="33"/>
        <v>142</v>
      </c>
      <c r="B188" s="119" t="s">
        <v>228</v>
      </c>
      <c r="C188" s="122" t="s">
        <v>201</v>
      </c>
      <c r="D188" s="117">
        <v>500</v>
      </c>
      <c r="E188" s="118"/>
      <c r="F188" s="182">
        <f>F189</f>
        <v>772</v>
      </c>
      <c r="G188" s="182">
        <f t="shared" si="35"/>
        <v>772</v>
      </c>
      <c r="H188" s="182">
        <f t="shared" si="35"/>
        <v>772</v>
      </c>
    </row>
    <row r="189" spans="1:8" ht="15.75">
      <c r="A189" s="70">
        <f t="shared" si="33"/>
        <v>143</v>
      </c>
      <c r="B189" s="119" t="s">
        <v>69</v>
      </c>
      <c r="C189" s="122" t="s">
        <v>201</v>
      </c>
      <c r="D189" s="117">
        <v>540</v>
      </c>
      <c r="E189" s="118"/>
      <c r="F189" s="182">
        <f>F190</f>
        <v>772</v>
      </c>
      <c r="G189" s="182">
        <f t="shared" si="35"/>
        <v>772</v>
      </c>
      <c r="H189" s="182">
        <f t="shared" si="35"/>
        <v>772</v>
      </c>
    </row>
    <row r="190" spans="1:8" ht="15.75">
      <c r="A190" s="70">
        <f t="shared" si="33"/>
        <v>144</v>
      </c>
      <c r="B190" s="87" t="s">
        <v>104</v>
      </c>
      <c r="C190" s="122" t="s">
        <v>201</v>
      </c>
      <c r="D190" s="117">
        <v>540</v>
      </c>
      <c r="E190" s="118" t="s">
        <v>105</v>
      </c>
      <c r="F190" s="182">
        <f>F191</f>
        <v>772</v>
      </c>
      <c r="G190" s="182">
        <f t="shared" si="35"/>
        <v>772</v>
      </c>
      <c r="H190" s="182">
        <f t="shared" si="35"/>
        <v>772</v>
      </c>
    </row>
    <row r="191" spans="1:8" ht="63">
      <c r="A191" s="70">
        <f t="shared" si="33"/>
        <v>145</v>
      </c>
      <c r="B191" s="87" t="s">
        <v>110</v>
      </c>
      <c r="C191" s="122" t="s">
        <v>201</v>
      </c>
      <c r="D191" s="117">
        <v>540</v>
      </c>
      <c r="E191" s="120" t="s">
        <v>111</v>
      </c>
      <c r="F191" s="182">
        <f>пр№4!G67</f>
        <v>772</v>
      </c>
      <c r="G191" s="182">
        <f>пр№4!H67</f>
        <v>772</v>
      </c>
      <c r="H191" s="182">
        <f>пр№4!I67</f>
        <v>772</v>
      </c>
    </row>
    <row r="192" spans="1:8" ht="63">
      <c r="A192" s="70">
        <f t="shared" si="33"/>
        <v>146</v>
      </c>
      <c r="B192" s="87" t="s">
        <v>212</v>
      </c>
      <c r="C192" s="122" t="s">
        <v>213</v>
      </c>
      <c r="D192" s="117"/>
      <c r="E192" s="118"/>
      <c r="F192" s="182">
        <f>F193</f>
        <v>16000</v>
      </c>
      <c r="G192" s="182">
        <f aca="true" t="shared" si="36" ref="F192:H194">G193</f>
        <v>16000</v>
      </c>
      <c r="H192" s="182">
        <f t="shared" si="36"/>
        <v>16000</v>
      </c>
    </row>
    <row r="193" spans="1:8" ht="31.5">
      <c r="A193" s="70">
        <f t="shared" si="33"/>
        <v>147</v>
      </c>
      <c r="B193" s="89" t="s">
        <v>207</v>
      </c>
      <c r="C193" s="122" t="s">
        <v>213</v>
      </c>
      <c r="D193" s="117">
        <v>200</v>
      </c>
      <c r="E193" s="118"/>
      <c r="F193" s="182">
        <f t="shared" si="36"/>
        <v>16000</v>
      </c>
      <c r="G193" s="182">
        <f t="shared" si="36"/>
        <v>16000</v>
      </c>
      <c r="H193" s="182">
        <f t="shared" si="36"/>
        <v>16000</v>
      </c>
    </row>
    <row r="194" spans="1:8" ht="31.5">
      <c r="A194" s="70">
        <f t="shared" si="33"/>
        <v>148</v>
      </c>
      <c r="B194" s="89" t="s">
        <v>177</v>
      </c>
      <c r="C194" s="122" t="s">
        <v>213</v>
      </c>
      <c r="D194" s="117">
        <v>240</v>
      </c>
      <c r="E194" s="118"/>
      <c r="F194" s="182">
        <f>F195</f>
        <v>16000</v>
      </c>
      <c r="G194" s="182">
        <f t="shared" si="36"/>
        <v>16000</v>
      </c>
      <c r="H194" s="182">
        <f t="shared" si="36"/>
        <v>16000</v>
      </c>
    </row>
    <row r="195" spans="1:8" ht="15.75">
      <c r="A195" s="70">
        <f t="shared" si="33"/>
        <v>149</v>
      </c>
      <c r="B195" s="87" t="s">
        <v>131</v>
      </c>
      <c r="C195" s="122" t="s">
        <v>213</v>
      </c>
      <c r="D195" s="117">
        <v>240</v>
      </c>
      <c r="E195" s="118" t="s">
        <v>132</v>
      </c>
      <c r="F195" s="182">
        <f>F196</f>
        <v>16000</v>
      </c>
      <c r="G195" s="182">
        <f>G196</f>
        <v>16000</v>
      </c>
      <c r="H195" s="182">
        <f>H196</f>
        <v>16000</v>
      </c>
    </row>
    <row r="196" spans="1:8" ht="15.75">
      <c r="A196" s="70">
        <f t="shared" si="33"/>
        <v>150</v>
      </c>
      <c r="B196" s="87" t="s">
        <v>135</v>
      </c>
      <c r="C196" s="122" t="s">
        <v>213</v>
      </c>
      <c r="D196" s="117">
        <v>240</v>
      </c>
      <c r="E196" s="118" t="s">
        <v>136</v>
      </c>
      <c r="F196" s="182">
        <f>пр№4!G129</f>
        <v>16000</v>
      </c>
      <c r="G196" s="182">
        <f>пр№4!H129</f>
        <v>16000</v>
      </c>
      <c r="H196" s="182">
        <f>пр№4!I129</f>
        <v>16000</v>
      </c>
    </row>
    <row r="197" spans="1:8" ht="15.75">
      <c r="A197" s="70">
        <f t="shared" si="33"/>
        <v>151</v>
      </c>
      <c r="B197" s="137" t="s">
        <v>224</v>
      </c>
      <c r="C197" s="117"/>
      <c r="D197" s="117"/>
      <c r="E197" s="118"/>
      <c r="F197" s="182">
        <f>пр№4!G165</f>
        <v>0</v>
      </c>
      <c r="G197" s="182">
        <f>пр№4!H165</f>
        <v>190000</v>
      </c>
      <c r="H197" s="182">
        <f>пр№4!I165</f>
        <v>368000</v>
      </c>
    </row>
    <row r="198" spans="1:8" ht="15.75">
      <c r="A198" s="70">
        <f t="shared" si="33"/>
        <v>152</v>
      </c>
      <c r="B198" s="138" t="s">
        <v>72</v>
      </c>
      <c r="C198" s="115" t="s">
        <v>153</v>
      </c>
      <c r="D198" s="115" t="s">
        <v>153</v>
      </c>
      <c r="E198" s="116" t="s">
        <v>153</v>
      </c>
      <c r="F198" s="181">
        <f>F164+F88+F14</f>
        <v>9779888.65</v>
      </c>
      <c r="G198" s="181">
        <f>G164+G88+G14+G197</f>
        <v>7397418</v>
      </c>
      <c r="H198" s="181">
        <f>H164+H88+H14+H197</f>
        <v>7411849</v>
      </c>
    </row>
  </sheetData>
  <sheetProtection/>
  <mergeCells count="8">
    <mergeCell ref="F5:H5"/>
    <mergeCell ref="C6:H6"/>
    <mergeCell ref="C7:H7"/>
    <mergeCell ref="B9:H9"/>
    <mergeCell ref="B10:H10"/>
    <mergeCell ref="F1:H1"/>
    <mergeCell ref="C2:H2"/>
    <mergeCell ref="C3:H3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Userbel</cp:lastModifiedBy>
  <cp:lastPrinted>2023-12-25T04:20:31Z</cp:lastPrinted>
  <dcterms:created xsi:type="dcterms:W3CDTF">2004-11-08T07:05:00Z</dcterms:created>
  <dcterms:modified xsi:type="dcterms:W3CDTF">2024-03-06T08:05:59Z</dcterms:modified>
  <cp:category/>
  <cp:version/>
  <cp:contentType/>
  <cp:contentStatus/>
</cp:coreProperties>
</file>